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10425" activeTab="6"/>
  </bookViews>
  <sheets>
    <sheet name="раскл1-3" sheetId="5" r:id="rId1"/>
    <sheet name="свод1-3" sheetId="4" r:id="rId2"/>
    <sheet name="Меню 1-3 лет" sheetId="33" r:id="rId3"/>
    <sheet name="кал1-3" sheetId="6" r:id="rId4"/>
    <sheet name="раскл3-7" sheetId="1" r:id="rId5"/>
    <sheet name="свод 3-7" sheetId="2" r:id="rId6"/>
    <sheet name="Меню 3-7 лет" sheetId="34" r:id="rId7"/>
    <sheet name="кал3-7" sheetId="3" r:id="rId8"/>
  </sheets>
  <definedNames>
    <definedName name="_xlnm._FilterDatabase" localSheetId="2" hidden="1">'Меню 1-3 лет'!$B$9:$B$520</definedName>
    <definedName name="_xlnm._FilterDatabase" localSheetId="6" hidden="1">'Меню 3-7 лет'!$B$9:$B$453</definedName>
    <definedName name="_xlnm._FilterDatabase" localSheetId="0" hidden="1">'раскл1-3'!$B$1:$B$1704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0" i="34" l="1"/>
  <c r="G309" i="34"/>
  <c r="F309" i="34"/>
  <c r="E309" i="34"/>
  <c r="D309" i="34"/>
  <c r="F302" i="34"/>
  <c r="E302" i="34"/>
  <c r="D302" i="34"/>
  <c r="G297" i="34"/>
  <c r="G302" i="34" s="1"/>
  <c r="G293" i="34"/>
  <c r="F293" i="34"/>
  <c r="E293" i="34"/>
  <c r="D293" i="34"/>
  <c r="G290" i="34"/>
  <c r="F290" i="34"/>
  <c r="E290" i="34"/>
  <c r="D290" i="34"/>
  <c r="D294" i="34" s="1"/>
  <c r="G280" i="34"/>
  <c r="F280" i="34"/>
  <c r="E280" i="34"/>
  <c r="D280" i="34"/>
  <c r="F272" i="34"/>
  <c r="E272" i="34"/>
  <c r="D272" i="34"/>
  <c r="G266" i="34"/>
  <c r="G272" i="34" s="1"/>
  <c r="G263" i="34"/>
  <c r="F263" i="34"/>
  <c r="E263" i="34"/>
  <c r="D263" i="34"/>
  <c r="C263" i="34"/>
  <c r="C281" i="34" s="1"/>
  <c r="G260" i="34"/>
  <c r="G281" i="34" s="1"/>
  <c r="F260" i="34"/>
  <c r="E260" i="34"/>
  <c r="D260" i="34"/>
  <c r="C251" i="34"/>
  <c r="G250" i="34"/>
  <c r="F250" i="34"/>
  <c r="E250" i="34"/>
  <c r="D250" i="34"/>
  <c r="G243" i="34"/>
  <c r="F243" i="34"/>
  <c r="E243" i="34"/>
  <c r="D243" i="34"/>
  <c r="G235" i="34"/>
  <c r="F235" i="34"/>
  <c r="E235" i="34"/>
  <c r="D235" i="34"/>
  <c r="G232" i="34"/>
  <c r="G236" i="34" s="1"/>
  <c r="G251" i="34" s="1"/>
  <c r="F232" i="34"/>
  <c r="F236" i="34" s="1"/>
  <c r="F251" i="34" s="1"/>
  <c r="E232" i="34"/>
  <c r="D232" i="34"/>
  <c r="D236" i="34" s="1"/>
  <c r="D251" i="34" s="1"/>
  <c r="G222" i="34"/>
  <c r="F222" i="34"/>
  <c r="E222" i="34"/>
  <c r="D222" i="34"/>
  <c r="G214" i="34"/>
  <c r="F214" i="34"/>
  <c r="E214" i="34"/>
  <c r="D214" i="34"/>
  <c r="G205" i="34"/>
  <c r="F205" i="34"/>
  <c r="E205" i="34"/>
  <c r="D205" i="34"/>
  <c r="C205" i="34"/>
  <c r="C223" i="34" s="1"/>
  <c r="G202" i="34"/>
  <c r="F202" i="34"/>
  <c r="E202" i="34"/>
  <c r="D202" i="34"/>
  <c r="C192" i="34"/>
  <c r="G191" i="34"/>
  <c r="F191" i="34"/>
  <c r="E191" i="34"/>
  <c r="D191" i="34"/>
  <c r="G184" i="34"/>
  <c r="F184" i="34"/>
  <c r="E184" i="34"/>
  <c r="D184" i="34"/>
  <c r="G175" i="34"/>
  <c r="F175" i="34"/>
  <c r="F176" i="34" s="1"/>
  <c r="E175" i="34"/>
  <c r="D175" i="34"/>
  <c r="F172" i="34"/>
  <c r="E172" i="34"/>
  <c r="D172" i="34"/>
  <c r="G169" i="34"/>
  <c r="G172" i="34" s="1"/>
  <c r="G160" i="34"/>
  <c r="F160" i="34"/>
  <c r="E160" i="34"/>
  <c r="D160" i="34"/>
  <c r="G152" i="34"/>
  <c r="F152" i="34"/>
  <c r="E152" i="34"/>
  <c r="D152" i="34"/>
  <c r="E144" i="34"/>
  <c r="D144" i="34"/>
  <c r="C144" i="34"/>
  <c r="C161" i="34" s="1"/>
  <c r="G141" i="34"/>
  <c r="F141" i="34"/>
  <c r="E141" i="34"/>
  <c r="E145" i="34" s="1"/>
  <c r="D141" i="34"/>
  <c r="F129" i="34"/>
  <c r="E129" i="34"/>
  <c r="D129" i="34"/>
  <c r="G126" i="34"/>
  <c r="G129" i="34" s="1"/>
  <c r="F120" i="34"/>
  <c r="E120" i="34"/>
  <c r="D120" i="34"/>
  <c r="G115" i="34"/>
  <c r="G120" i="34" s="1"/>
  <c r="G112" i="34"/>
  <c r="F112" i="34"/>
  <c r="E112" i="34"/>
  <c r="D112" i="34"/>
  <c r="C112" i="34"/>
  <c r="C130" i="34" s="1"/>
  <c r="F109" i="34"/>
  <c r="E109" i="34"/>
  <c r="D109" i="34"/>
  <c r="D113" i="34" s="1"/>
  <c r="G106" i="34"/>
  <c r="G109" i="34" s="1"/>
  <c r="F98" i="34"/>
  <c r="E98" i="34"/>
  <c r="D98" i="34"/>
  <c r="G93" i="34"/>
  <c r="G98" i="34" s="1"/>
  <c r="G90" i="34"/>
  <c r="F90" i="34"/>
  <c r="E90" i="34"/>
  <c r="D90" i="34"/>
  <c r="G81" i="34"/>
  <c r="F81" i="34"/>
  <c r="E81" i="34"/>
  <c r="D81" i="34"/>
  <c r="C81" i="34"/>
  <c r="C99" i="34" s="1"/>
  <c r="F78" i="34"/>
  <c r="F82" i="34" s="1"/>
  <c r="E78" i="34"/>
  <c r="D78" i="34"/>
  <c r="G75" i="34"/>
  <c r="G78" i="34" s="1"/>
  <c r="C68" i="34"/>
  <c r="G67" i="34"/>
  <c r="F67" i="34"/>
  <c r="E67" i="34"/>
  <c r="D67" i="34"/>
  <c r="G59" i="34"/>
  <c r="F59" i="34"/>
  <c r="E59" i="34"/>
  <c r="D59" i="34"/>
  <c r="G50" i="34"/>
  <c r="F50" i="34"/>
  <c r="E50" i="34"/>
  <c r="D50" i="34"/>
  <c r="G47" i="34"/>
  <c r="G68" i="34" s="1"/>
  <c r="F47" i="34"/>
  <c r="E47" i="34"/>
  <c r="D47" i="34"/>
  <c r="D51" i="34" s="1"/>
  <c r="F36" i="34"/>
  <c r="E36" i="34"/>
  <c r="D36" i="34"/>
  <c r="G33" i="34"/>
  <c r="G36" i="34" s="1"/>
  <c r="G29" i="34"/>
  <c r="F29" i="34"/>
  <c r="E29" i="34"/>
  <c r="D29" i="34"/>
  <c r="G20" i="34"/>
  <c r="F20" i="34"/>
  <c r="E20" i="34"/>
  <c r="D20" i="34"/>
  <c r="C20" i="34"/>
  <c r="C37" i="34" s="1"/>
  <c r="G17" i="34"/>
  <c r="F17" i="34"/>
  <c r="E17" i="34"/>
  <c r="D17" i="34"/>
  <c r="C308" i="33"/>
  <c r="G307" i="33"/>
  <c r="F307" i="33"/>
  <c r="E307" i="33"/>
  <c r="D307" i="33"/>
  <c r="G300" i="33"/>
  <c r="F300" i="33"/>
  <c r="E300" i="33"/>
  <c r="D300" i="33"/>
  <c r="G291" i="33"/>
  <c r="F291" i="33"/>
  <c r="E291" i="33"/>
  <c r="D291" i="33"/>
  <c r="G288" i="33"/>
  <c r="F288" i="33"/>
  <c r="E288" i="33"/>
  <c r="D288" i="33"/>
  <c r="D308" i="33" s="1"/>
  <c r="C278" i="33"/>
  <c r="G277" i="33"/>
  <c r="F277" i="33"/>
  <c r="E277" i="33"/>
  <c r="D277" i="33"/>
  <c r="G269" i="33"/>
  <c r="F269" i="33"/>
  <c r="E269" i="33"/>
  <c r="D269" i="33"/>
  <c r="G260" i="33"/>
  <c r="F260" i="33"/>
  <c r="E260" i="33"/>
  <c r="D260" i="33"/>
  <c r="G257" i="33"/>
  <c r="F257" i="33"/>
  <c r="F278" i="33" s="1"/>
  <c r="E257" i="33"/>
  <c r="E278" i="33" s="1"/>
  <c r="D257" i="33"/>
  <c r="D278" i="33" s="1"/>
  <c r="C247" i="33"/>
  <c r="G246" i="33"/>
  <c r="F246" i="33"/>
  <c r="E246" i="33"/>
  <c r="D246" i="33"/>
  <c r="G239" i="33"/>
  <c r="G247" i="33" s="1"/>
  <c r="F239" i="33"/>
  <c r="F247" i="33" s="1"/>
  <c r="E239" i="33"/>
  <c r="E247" i="33" s="1"/>
  <c r="D239" i="33"/>
  <c r="D247" i="33" s="1"/>
  <c r="G231" i="33"/>
  <c r="F231" i="33"/>
  <c r="E231" i="33"/>
  <c r="D231" i="33"/>
  <c r="G228" i="33"/>
  <c r="F228" i="33"/>
  <c r="E228" i="33"/>
  <c r="D228" i="33"/>
  <c r="C218" i="33"/>
  <c r="G217" i="33"/>
  <c r="F217" i="33"/>
  <c r="E217" i="33"/>
  <c r="D217" i="33"/>
  <c r="G209" i="33"/>
  <c r="F209" i="33"/>
  <c r="E209" i="33"/>
  <c r="D209" i="33"/>
  <c r="G200" i="33"/>
  <c r="F200" i="33"/>
  <c r="E200" i="33"/>
  <c r="D200" i="33"/>
  <c r="G197" i="33"/>
  <c r="G218" i="33" s="1"/>
  <c r="F197" i="33"/>
  <c r="E197" i="33"/>
  <c r="D197" i="33"/>
  <c r="D201" i="33" s="1"/>
  <c r="C187" i="33"/>
  <c r="G186" i="33"/>
  <c r="F186" i="33"/>
  <c r="E186" i="33"/>
  <c r="D186" i="33"/>
  <c r="G179" i="33"/>
  <c r="F179" i="33"/>
  <c r="E179" i="33"/>
  <c r="D179" i="33"/>
  <c r="G170" i="33"/>
  <c r="F170" i="33"/>
  <c r="E170" i="33"/>
  <c r="D170" i="33"/>
  <c r="C170" i="33"/>
  <c r="G167" i="33"/>
  <c r="G187" i="33" s="1"/>
  <c r="F167" i="33"/>
  <c r="E167" i="33"/>
  <c r="D167" i="33"/>
  <c r="C156" i="33"/>
  <c r="G155" i="33"/>
  <c r="F155" i="33"/>
  <c r="E155" i="33"/>
  <c r="D155" i="33"/>
  <c r="G147" i="33"/>
  <c r="F147" i="33"/>
  <c r="E147" i="33"/>
  <c r="D147" i="33"/>
  <c r="G139" i="33"/>
  <c r="F139" i="33"/>
  <c r="E139" i="33"/>
  <c r="D139" i="33"/>
  <c r="G136" i="33"/>
  <c r="G156" i="33" s="1"/>
  <c r="F136" i="33"/>
  <c r="E136" i="33"/>
  <c r="E140" i="33" s="1"/>
  <c r="D136" i="33"/>
  <c r="C126" i="33"/>
  <c r="G125" i="33"/>
  <c r="F125" i="33"/>
  <c r="E125" i="33"/>
  <c r="D125" i="33"/>
  <c r="G117" i="33"/>
  <c r="F117" i="33"/>
  <c r="E117" i="33"/>
  <c r="D117" i="33"/>
  <c r="G109" i="33"/>
  <c r="F109" i="33"/>
  <c r="E109" i="33"/>
  <c r="D109" i="33"/>
  <c r="G106" i="33"/>
  <c r="F106" i="33"/>
  <c r="F126" i="33" s="1"/>
  <c r="E106" i="33"/>
  <c r="D106" i="33"/>
  <c r="G96" i="33"/>
  <c r="F96" i="33"/>
  <c r="E96" i="33"/>
  <c r="D96" i="33"/>
  <c r="G88" i="33"/>
  <c r="F88" i="33"/>
  <c r="E88" i="33"/>
  <c r="D88" i="33"/>
  <c r="G79" i="33"/>
  <c r="F79" i="33"/>
  <c r="E79" i="33"/>
  <c r="D79" i="33"/>
  <c r="C79" i="33"/>
  <c r="C97" i="33" s="1"/>
  <c r="G76" i="33"/>
  <c r="F76" i="33"/>
  <c r="E76" i="33"/>
  <c r="D76" i="33"/>
  <c r="C67" i="33"/>
  <c r="G66" i="33"/>
  <c r="F66" i="33"/>
  <c r="E66" i="33"/>
  <c r="D66" i="33"/>
  <c r="G58" i="33"/>
  <c r="F58" i="33"/>
  <c r="E58" i="33"/>
  <c r="D58" i="33"/>
  <c r="G49" i="33"/>
  <c r="F49" i="33"/>
  <c r="E49" i="33"/>
  <c r="E67" i="33" s="1"/>
  <c r="D49" i="33"/>
  <c r="G46" i="33"/>
  <c r="F46" i="33"/>
  <c r="D46" i="33"/>
  <c r="C37" i="33"/>
  <c r="G36" i="33"/>
  <c r="F36" i="33"/>
  <c r="E36" i="33"/>
  <c r="D36" i="33"/>
  <c r="G29" i="33"/>
  <c r="F29" i="33"/>
  <c r="E29" i="33"/>
  <c r="D29" i="33"/>
  <c r="G20" i="33"/>
  <c r="F20" i="33"/>
  <c r="E20" i="33"/>
  <c r="D20" i="33"/>
  <c r="G17" i="33"/>
  <c r="G37" i="33" s="1"/>
  <c r="F17" i="33"/>
  <c r="E17" i="33"/>
  <c r="E21" i="33" s="1"/>
  <c r="D17" i="33"/>
  <c r="F310" i="34" l="1"/>
  <c r="G50" i="33"/>
  <c r="D126" i="33"/>
  <c r="E99" i="34"/>
  <c r="G161" i="34"/>
  <c r="F130" i="34"/>
  <c r="D264" i="34"/>
  <c r="F264" i="34"/>
  <c r="F161" i="34"/>
  <c r="G21" i="34"/>
  <c r="D99" i="34"/>
  <c r="G223" i="34"/>
  <c r="F37" i="34"/>
  <c r="E130" i="34"/>
  <c r="D161" i="34"/>
  <c r="E161" i="34"/>
  <c r="F223" i="34"/>
  <c r="E310" i="34"/>
  <c r="D310" i="34"/>
  <c r="D176" i="34"/>
  <c r="E192" i="34"/>
  <c r="E223" i="34"/>
  <c r="D223" i="34"/>
  <c r="G206" i="34"/>
  <c r="E236" i="34"/>
  <c r="E251" i="34" s="1"/>
  <c r="D82" i="34"/>
  <c r="E37" i="34"/>
  <c r="D37" i="34"/>
  <c r="F68" i="34"/>
  <c r="D68" i="34"/>
  <c r="E113" i="34"/>
  <c r="F281" i="34"/>
  <c r="E294" i="34"/>
  <c r="C311" i="34"/>
  <c r="F113" i="34"/>
  <c r="F192" i="34"/>
  <c r="F294" i="34"/>
  <c r="E68" i="34"/>
  <c r="E281" i="34"/>
  <c r="E264" i="34"/>
  <c r="G310" i="34"/>
  <c r="G130" i="34"/>
  <c r="G113" i="34"/>
  <c r="G82" i="34"/>
  <c r="G99" i="34"/>
  <c r="G176" i="34"/>
  <c r="G192" i="34"/>
  <c r="G37" i="34"/>
  <c r="D281" i="34"/>
  <c r="E51" i="34"/>
  <c r="D130" i="34"/>
  <c r="F145" i="34"/>
  <c r="E21" i="34"/>
  <c r="F51" i="34"/>
  <c r="E82" i="34"/>
  <c r="G145" i="34"/>
  <c r="E206" i="34"/>
  <c r="G264" i="34"/>
  <c r="G294" i="34"/>
  <c r="F99" i="34"/>
  <c r="D21" i="34"/>
  <c r="D192" i="34"/>
  <c r="D206" i="34"/>
  <c r="F21" i="34"/>
  <c r="G51" i="34"/>
  <c r="D145" i="34"/>
  <c r="F206" i="34"/>
  <c r="G97" i="33"/>
  <c r="F308" i="33"/>
  <c r="E97" i="33"/>
  <c r="F187" i="33"/>
  <c r="G80" i="33"/>
  <c r="F156" i="33"/>
  <c r="D292" i="33"/>
  <c r="E37" i="33"/>
  <c r="E126" i="33"/>
  <c r="E156" i="33"/>
  <c r="F171" i="33"/>
  <c r="D37" i="33"/>
  <c r="F67" i="33"/>
  <c r="G67" i="33"/>
  <c r="G126" i="33"/>
  <c r="D156" i="33"/>
  <c r="E187" i="33"/>
  <c r="F218" i="33"/>
  <c r="D218" i="33"/>
  <c r="G308" i="33"/>
  <c r="D110" i="33"/>
  <c r="F37" i="33"/>
  <c r="D97" i="33"/>
  <c r="E308" i="33"/>
  <c r="D50" i="33"/>
  <c r="C309" i="33"/>
  <c r="F97" i="33"/>
  <c r="D171" i="33"/>
  <c r="E218" i="33"/>
  <c r="G278" i="33"/>
  <c r="G261" i="33"/>
  <c r="F21" i="33"/>
  <c r="D67" i="33"/>
  <c r="D80" i="33"/>
  <c r="F140" i="33"/>
  <c r="D187" i="33"/>
  <c r="G21" i="33"/>
  <c r="E50" i="33"/>
  <c r="E80" i="33"/>
  <c r="F110" i="33"/>
  <c r="G140" i="33"/>
  <c r="F201" i="33"/>
  <c r="D261" i="33"/>
  <c r="F292" i="33"/>
  <c r="E110" i="33"/>
  <c r="E201" i="33"/>
  <c r="E292" i="33"/>
  <c r="D21" i="33"/>
  <c r="F50" i="33"/>
  <c r="F80" i="33"/>
  <c r="G110" i="33"/>
  <c r="D140" i="33"/>
  <c r="G201" i="33"/>
  <c r="F261" i="33"/>
  <c r="G292" i="33"/>
  <c r="I831" i="1"/>
  <c r="E311" i="34" l="1"/>
  <c r="F311" i="34"/>
  <c r="G311" i="34"/>
  <c r="D311" i="34"/>
  <c r="F309" i="33"/>
  <c r="G309" i="33"/>
  <c r="E309" i="33"/>
  <c r="D309" i="33"/>
  <c r="G595" i="1" l="1"/>
  <c r="H595" i="1"/>
  <c r="I595" i="1"/>
  <c r="F595" i="1"/>
  <c r="G777" i="1"/>
  <c r="H777" i="1"/>
  <c r="F777" i="1"/>
  <c r="G64" i="5" l="1"/>
  <c r="H64" i="5"/>
  <c r="I64" i="5"/>
  <c r="I739" i="1" l="1"/>
  <c r="I777" i="1" l="1"/>
  <c r="I448" i="1"/>
  <c r="I342" i="1"/>
  <c r="I308" i="1"/>
  <c r="I286" i="1"/>
  <c r="I255" i="1"/>
  <c r="I199" i="1"/>
  <c r="I88" i="1"/>
  <c r="G160" i="5" l="1"/>
  <c r="H160" i="5"/>
  <c r="I160" i="5"/>
  <c r="F160" i="5"/>
  <c r="F64" i="5"/>
  <c r="G505" i="1" l="1"/>
  <c r="H505" i="1"/>
  <c r="I505" i="1"/>
  <c r="F505" i="1"/>
  <c r="G335" i="1"/>
  <c r="H335" i="1"/>
  <c r="I335" i="1"/>
  <c r="F335" i="1"/>
  <c r="G169" i="1"/>
  <c r="H169" i="1"/>
  <c r="I169" i="1"/>
  <c r="F169" i="1"/>
  <c r="G585" i="5"/>
  <c r="H585" i="5"/>
  <c r="I585" i="5"/>
  <c r="F585" i="5"/>
  <c r="G496" i="5"/>
  <c r="H496" i="5"/>
  <c r="I496" i="5"/>
  <c r="F496" i="5"/>
  <c r="G868" i="1" l="1"/>
  <c r="H868" i="1"/>
  <c r="I868" i="1"/>
  <c r="F868" i="1"/>
  <c r="G674" i="1"/>
  <c r="H674" i="1"/>
  <c r="I674" i="1"/>
  <c r="F674" i="1"/>
  <c r="G850" i="5"/>
  <c r="H850" i="5"/>
  <c r="I850" i="5"/>
  <c r="F850" i="5"/>
  <c r="G758" i="5"/>
  <c r="H758" i="5"/>
  <c r="I758" i="5"/>
  <c r="F758" i="5"/>
  <c r="G664" i="5"/>
  <c r="H664" i="5"/>
  <c r="I664" i="5"/>
  <c r="F664" i="5"/>
  <c r="G243" i="5" l="1"/>
  <c r="H243" i="5"/>
  <c r="I243" i="5"/>
  <c r="F243" i="5"/>
  <c r="G798" i="1"/>
  <c r="H798" i="1"/>
  <c r="I798" i="1"/>
  <c r="F798" i="1"/>
  <c r="G824" i="1" l="1"/>
  <c r="H824" i="1"/>
  <c r="I824" i="1"/>
  <c r="F824" i="1"/>
  <c r="G821" i="1"/>
  <c r="H821" i="1"/>
  <c r="I821" i="1"/>
  <c r="F821" i="1"/>
  <c r="G897" i="1"/>
  <c r="H897" i="1"/>
  <c r="I897" i="1"/>
  <c r="F897" i="1"/>
  <c r="G733" i="1"/>
  <c r="H733" i="1"/>
  <c r="I733" i="1"/>
  <c r="F733" i="1"/>
  <c r="G251" i="1" l="1"/>
  <c r="H251" i="1"/>
  <c r="I251" i="1"/>
  <c r="F251" i="1"/>
  <c r="G407" i="5" l="1"/>
  <c r="H407" i="5"/>
  <c r="I407" i="5"/>
  <c r="F407" i="5"/>
  <c r="G879" i="5" l="1"/>
  <c r="H879" i="5"/>
  <c r="I879" i="5"/>
  <c r="F879" i="5"/>
  <c r="G724" i="5" l="1"/>
  <c r="H724" i="5"/>
  <c r="I724" i="5"/>
  <c r="F724" i="5"/>
  <c r="G701" i="5"/>
  <c r="H701" i="5"/>
  <c r="I701" i="5"/>
  <c r="F701" i="5"/>
  <c r="G711" i="1" l="1"/>
  <c r="H711" i="1"/>
  <c r="I711" i="1"/>
  <c r="F711" i="1"/>
  <c r="F702" i="5" l="1"/>
  <c r="I702" i="5"/>
  <c r="G629" i="5"/>
  <c r="H629" i="5"/>
  <c r="I629" i="5"/>
  <c r="F629" i="5"/>
  <c r="G702" i="5" l="1"/>
  <c r="H702" i="5"/>
  <c r="H355" i="1" l="1"/>
  <c r="G779" i="5" l="1"/>
  <c r="H779" i="5"/>
  <c r="I779" i="5"/>
  <c r="F779" i="5"/>
  <c r="G345" i="5" l="1"/>
  <c r="H345" i="5"/>
  <c r="I345" i="5"/>
  <c r="F345" i="5"/>
  <c r="G270" i="5"/>
  <c r="H270" i="5"/>
  <c r="I270" i="5"/>
  <c r="F270" i="5"/>
  <c r="G108" i="1"/>
  <c r="H108" i="1"/>
  <c r="I108" i="1"/>
  <c r="F108" i="1"/>
  <c r="G99" i="5"/>
  <c r="H99" i="5"/>
  <c r="I99" i="5"/>
  <c r="F99" i="5"/>
  <c r="G616" i="1" l="1"/>
  <c r="H616" i="1"/>
  <c r="I616" i="1"/>
  <c r="F616" i="1"/>
  <c r="G557" i="1"/>
  <c r="H557" i="1"/>
  <c r="I557" i="1"/>
  <c r="G440" i="1"/>
  <c r="H440" i="1"/>
  <c r="I440" i="1"/>
  <c r="F440" i="1"/>
  <c r="G419" i="1"/>
  <c r="H419" i="1"/>
  <c r="I419" i="1"/>
  <c r="F419" i="1"/>
  <c r="G382" i="1"/>
  <c r="F382" i="1"/>
  <c r="G305" i="1" l="1"/>
  <c r="H305" i="1"/>
  <c r="I305" i="1"/>
  <c r="G278" i="1"/>
  <c r="H278" i="1"/>
  <c r="I278" i="1"/>
  <c r="F278" i="1"/>
  <c r="C346" i="5" l="1"/>
  <c r="C880" i="5" l="1"/>
  <c r="I806" i="5"/>
  <c r="H806" i="5"/>
  <c r="G806" i="5"/>
  <c r="F806" i="5"/>
  <c r="I803" i="5"/>
  <c r="H803" i="5"/>
  <c r="G803" i="5"/>
  <c r="F803" i="5"/>
  <c r="C780" i="5"/>
  <c r="I727" i="5"/>
  <c r="H727" i="5"/>
  <c r="G727" i="5"/>
  <c r="F727" i="5"/>
  <c r="C702" i="5"/>
  <c r="I632" i="5"/>
  <c r="H632" i="5"/>
  <c r="G632" i="5"/>
  <c r="F632" i="5"/>
  <c r="C607" i="5"/>
  <c r="I606" i="5"/>
  <c r="H606" i="5"/>
  <c r="G606" i="5"/>
  <c r="F606" i="5"/>
  <c r="I551" i="5"/>
  <c r="H551" i="5"/>
  <c r="G551" i="5"/>
  <c r="F551" i="5"/>
  <c r="I548" i="5"/>
  <c r="H548" i="5"/>
  <c r="G548" i="5"/>
  <c r="F548" i="5"/>
  <c r="C526" i="5"/>
  <c r="I525" i="5"/>
  <c r="H525" i="5"/>
  <c r="G525" i="5"/>
  <c r="F525" i="5"/>
  <c r="I458" i="5"/>
  <c r="H458" i="5"/>
  <c r="G458" i="5"/>
  <c r="F458" i="5"/>
  <c r="C458" i="5"/>
  <c r="I455" i="5"/>
  <c r="H455" i="5"/>
  <c r="G455" i="5"/>
  <c r="F455" i="5"/>
  <c r="C429" i="5"/>
  <c r="I428" i="5"/>
  <c r="H428" i="5"/>
  <c r="G428" i="5"/>
  <c r="F428" i="5"/>
  <c r="I371" i="5"/>
  <c r="H371" i="5"/>
  <c r="G371" i="5"/>
  <c r="F371" i="5"/>
  <c r="I368" i="5"/>
  <c r="H368" i="5"/>
  <c r="G368" i="5"/>
  <c r="F368" i="5"/>
  <c r="I326" i="5"/>
  <c r="H326" i="5"/>
  <c r="G326" i="5"/>
  <c r="F326" i="5"/>
  <c r="I297" i="5"/>
  <c r="H297" i="5"/>
  <c r="G297" i="5"/>
  <c r="F297" i="5"/>
  <c r="I294" i="5"/>
  <c r="H294" i="5"/>
  <c r="G294" i="5"/>
  <c r="F294" i="5"/>
  <c r="I208" i="5"/>
  <c r="H208" i="5"/>
  <c r="G208" i="5"/>
  <c r="F208" i="5"/>
  <c r="C208" i="5"/>
  <c r="I205" i="5"/>
  <c r="H205" i="5"/>
  <c r="G205" i="5"/>
  <c r="F205" i="5"/>
  <c r="C183" i="5"/>
  <c r="I182" i="5"/>
  <c r="H182" i="5"/>
  <c r="G182" i="5"/>
  <c r="F182" i="5"/>
  <c r="I126" i="5"/>
  <c r="H126" i="5"/>
  <c r="G126" i="5"/>
  <c r="G127" i="5" s="1"/>
  <c r="F126" i="5"/>
  <c r="I123" i="5"/>
  <c r="H123" i="5"/>
  <c r="F123" i="5"/>
  <c r="C100" i="5"/>
  <c r="I28" i="5"/>
  <c r="H28" i="5"/>
  <c r="G28" i="5"/>
  <c r="F28" i="5"/>
  <c r="I25" i="5"/>
  <c r="H25" i="5"/>
  <c r="G25" i="5"/>
  <c r="F25" i="5"/>
  <c r="C898" i="1"/>
  <c r="I736" i="1"/>
  <c r="H736" i="1"/>
  <c r="G736" i="1"/>
  <c r="F736" i="1"/>
  <c r="C736" i="1"/>
  <c r="C799" i="1" s="1"/>
  <c r="I641" i="1"/>
  <c r="H641" i="1"/>
  <c r="G641" i="1"/>
  <c r="F641" i="1"/>
  <c r="C712" i="1"/>
  <c r="I638" i="1"/>
  <c r="H638" i="1"/>
  <c r="G638" i="1"/>
  <c r="F638" i="1"/>
  <c r="I560" i="1"/>
  <c r="I561" i="1" s="1"/>
  <c r="H560" i="1"/>
  <c r="H561" i="1" s="1"/>
  <c r="G560" i="1"/>
  <c r="G561" i="1" s="1"/>
  <c r="F560" i="1"/>
  <c r="C560" i="1"/>
  <c r="C617" i="1" s="1"/>
  <c r="F557" i="1"/>
  <c r="I534" i="1"/>
  <c r="H534" i="1"/>
  <c r="G534" i="1"/>
  <c r="F534" i="1"/>
  <c r="I467" i="1"/>
  <c r="H467" i="1"/>
  <c r="G467" i="1"/>
  <c r="F467" i="1"/>
  <c r="C535" i="1"/>
  <c r="I464" i="1"/>
  <c r="H464" i="1"/>
  <c r="G464" i="1"/>
  <c r="F464" i="1"/>
  <c r="C382" i="1"/>
  <c r="C441" i="1" s="1"/>
  <c r="I379" i="1"/>
  <c r="I383" i="1" s="1"/>
  <c r="H379" i="1"/>
  <c r="H383" i="1" s="1"/>
  <c r="G379" i="1"/>
  <c r="G383" i="1" s="1"/>
  <c r="F379" i="1"/>
  <c r="F383" i="1" s="1"/>
  <c r="I355" i="1"/>
  <c r="G355" i="1"/>
  <c r="F355" i="1"/>
  <c r="F305" i="1"/>
  <c r="C305" i="1"/>
  <c r="C356" i="1" s="1"/>
  <c r="I302" i="1"/>
  <c r="H302" i="1"/>
  <c r="G302" i="1"/>
  <c r="F302" i="1"/>
  <c r="I217" i="1"/>
  <c r="H217" i="1"/>
  <c r="G217" i="1"/>
  <c r="F217" i="1"/>
  <c r="C217" i="1"/>
  <c r="C279" i="1" s="1"/>
  <c r="I214" i="1"/>
  <c r="H214" i="1"/>
  <c r="G214" i="1"/>
  <c r="F214" i="1"/>
  <c r="I191" i="1"/>
  <c r="H191" i="1"/>
  <c r="G191" i="1"/>
  <c r="F191" i="1"/>
  <c r="I135" i="1"/>
  <c r="H135" i="1"/>
  <c r="G135" i="1"/>
  <c r="F135" i="1"/>
  <c r="C192" i="1"/>
  <c r="I132" i="1"/>
  <c r="H132" i="1"/>
  <c r="G132" i="1"/>
  <c r="F132" i="1"/>
  <c r="I74" i="1"/>
  <c r="H74" i="1"/>
  <c r="G74" i="1"/>
  <c r="F74" i="1"/>
  <c r="I28" i="1"/>
  <c r="H28" i="1"/>
  <c r="G28" i="1"/>
  <c r="F28" i="1"/>
  <c r="C28" i="1"/>
  <c r="C109" i="1" s="1"/>
  <c r="I25" i="1"/>
  <c r="H25" i="1"/>
  <c r="G25" i="1"/>
  <c r="F25" i="1"/>
  <c r="F807" i="5" l="1"/>
  <c r="H737" i="1"/>
  <c r="H552" i="5"/>
  <c r="G552" i="5"/>
  <c r="I552" i="5"/>
  <c r="F825" i="1"/>
  <c r="I825" i="1"/>
  <c r="H459" i="5"/>
  <c r="F561" i="1"/>
  <c r="I346" i="5"/>
  <c r="F271" i="5"/>
  <c r="G346" i="5"/>
  <c r="I271" i="5"/>
  <c r="F346" i="5"/>
  <c r="H728" i="5"/>
  <c r="C885" i="5"/>
  <c r="C886" i="5" s="1"/>
  <c r="H100" i="5"/>
  <c r="H346" i="5"/>
  <c r="G271" i="5"/>
  <c r="H271" i="5"/>
  <c r="C271" i="5"/>
  <c r="C431" i="5" s="1"/>
  <c r="C432" i="5" s="1"/>
  <c r="I127" i="5"/>
  <c r="I209" i="5"/>
  <c r="H807" i="5"/>
  <c r="G372" i="5"/>
  <c r="F372" i="5"/>
  <c r="F429" i="5"/>
  <c r="F552" i="5"/>
  <c r="H127" i="5"/>
  <c r="H209" i="5"/>
  <c r="I183" i="5"/>
  <c r="G429" i="5"/>
  <c r="G298" i="5"/>
  <c r="H429" i="5"/>
  <c r="G100" i="5"/>
  <c r="G209" i="5"/>
  <c r="H298" i="5"/>
  <c r="F728" i="5"/>
  <c r="H780" i="5"/>
  <c r="F780" i="5"/>
  <c r="G780" i="5"/>
  <c r="F526" i="5"/>
  <c r="F607" i="5"/>
  <c r="I780" i="5"/>
  <c r="F183" i="5"/>
  <c r="H183" i="5"/>
  <c r="F459" i="5"/>
  <c r="F29" i="5"/>
  <c r="G526" i="5"/>
  <c r="F880" i="5"/>
  <c r="G29" i="5"/>
  <c r="G183" i="5"/>
  <c r="I298" i="5"/>
  <c r="H372" i="5"/>
  <c r="H526" i="5"/>
  <c r="H29" i="5"/>
  <c r="F100" i="5"/>
  <c r="F127" i="5"/>
  <c r="I607" i="5"/>
  <c r="I100" i="5"/>
  <c r="I29" i="5"/>
  <c r="F298" i="5"/>
  <c r="I372" i="5"/>
  <c r="I429" i="5"/>
  <c r="G880" i="5"/>
  <c r="F209" i="5"/>
  <c r="I526" i="5"/>
  <c r="G807" i="5"/>
  <c r="I728" i="5"/>
  <c r="I880" i="5"/>
  <c r="I807" i="5"/>
  <c r="G607" i="5"/>
  <c r="H880" i="5"/>
  <c r="H607" i="5"/>
  <c r="F136" i="1"/>
  <c r="I642" i="1"/>
  <c r="I712" i="1" s="1"/>
  <c r="F642" i="1"/>
  <c r="G136" i="1"/>
  <c r="H218" i="1"/>
  <c r="H642" i="1"/>
  <c r="H712" i="1" s="1"/>
  <c r="G642" i="1"/>
  <c r="G712" i="1" s="1"/>
  <c r="H825" i="1"/>
  <c r="F468" i="1"/>
  <c r="G218" i="1"/>
  <c r="G29" i="1"/>
  <c r="F306" i="1"/>
  <c r="F737" i="1"/>
  <c r="I192" i="1"/>
  <c r="F356" i="1"/>
  <c r="I441" i="1"/>
  <c r="G535" i="1"/>
  <c r="I356" i="1"/>
  <c r="F441" i="1"/>
  <c r="F218" i="1"/>
  <c r="I306" i="1"/>
  <c r="I535" i="1"/>
  <c r="I737" i="1"/>
  <c r="G109" i="1"/>
  <c r="H29" i="1"/>
  <c r="I218" i="1"/>
  <c r="I468" i="1"/>
  <c r="H799" i="1"/>
  <c r="F898" i="1"/>
  <c r="I29" i="1"/>
  <c r="H617" i="1"/>
  <c r="F29" i="1"/>
  <c r="H136" i="1"/>
  <c r="G617" i="1"/>
  <c r="G737" i="1"/>
  <c r="F617" i="1"/>
  <c r="F799" i="1"/>
  <c r="G192" i="1"/>
  <c r="G356" i="1"/>
  <c r="F535" i="1"/>
  <c r="G825" i="1"/>
  <c r="H356" i="1"/>
  <c r="H535" i="1"/>
  <c r="H468" i="1"/>
  <c r="G898" i="1"/>
  <c r="I898" i="1"/>
  <c r="I109" i="1"/>
  <c r="H441" i="1"/>
  <c r="H109" i="1"/>
  <c r="I799" i="1"/>
  <c r="F192" i="1"/>
  <c r="C899" i="1"/>
  <c r="F109" i="1"/>
  <c r="I136" i="1"/>
  <c r="G306" i="1"/>
  <c r="G799" i="1"/>
  <c r="H898" i="1"/>
  <c r="G441" i="1"/>
  <c r="I617" i="1"/>
  <c r="H192" i="1"/>
  <c r="H306" i="1"/>
  <c r="F279" i="1"/>
  <c r="H279" i="1"/>
  <c r="G279" i="1"/>
  <c r="I279" i="1"/>
  <c r="F712" i="1" l="1"/>
  <c r="C881" i="5"/>
  <c r="F885" i="5"/>
  <c r="H885" i="5"/>
  <c r="G431" i="5"/>
  <c r="G432" i="5" s="1"/>
  <c r="G881" i="5"/>
  <c r="G882" i="5" s="1"/>
  <c r="G883" i="5" s="1"/>
  <c r="F881" i="5"/>
  <c r="F431" i="5"/>
  <c r="G885" i="5"/>
  <c r="G886" i="5" s="1"/>
  <c r="I881" i="5"/>
  <c r="I431" i="5"/>
  <c r="I432" i="5" s="1"/>
  <c r="I885" i="5"/>
  <c r="I886" i="5" s="1"/>
  <c r="H881" i="5"/>
  <c r="H431" i="5"/>
  <c r="H432" i="5" s="1"/>
  <c r="I899" i="1"/>
  <c r="H899" i="1"/>
  <c r="G899" i="1"/>
  <c r="F899" i="1" l="1"/>
  <c r="H882" i="5"/>
  <c r="H886" i="5"/>
  <c r="F886" i="5"/>
  <c r="F432" i="5"/>
  <c r="I882" i="5"/>
  <c r="F882" i="5"/>
  <c r="H883" i="5" l="1"/>
  <c r="F883" i="5"/>
  <c r="I883" i="5" l="1"/>
  <c r="G884" i="5" l="1"/>
  <c r="H884" i="5"/>
  <c r="F884" i="5"/>
  <c r="I884" i="5" l="1"/>
</calcChain>
</file>

<file path=xl/sharedStrings.xml><?xml version="1.0" encoding="utf-8"?>
<sst xmlns="http://schemas.openxmlformats.org/spreadsheetml/2006/main" count="3953" uniqueCount="454">
  <si>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</si>
  <si>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</si>
  <si>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</si>
  <si>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</si>
  <si>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</si>
  <si>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</si>
  <si>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</si>
  <si>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</si>
  <si>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</si>
  <si>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</si>
  <si>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</si>
  <si>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</si>
  <si>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</si>
  <si>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</si>
  <si>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</si>
  <si>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</si>
  <si>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</si>
  <si>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</si>
  <si>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</si>
  <si>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</si>
  <si>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</si>
  <si>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</si>
  <si>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</si>
  <si>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</si>
  <si>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</si>
  <si>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</si>
  <si>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</si>
  <si>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</si>
  <si>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</si>
  <si>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</si>
  <si>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</si>
  <si>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</si>
  <si>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</si>
  <si>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</si>
  <si>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</si>
  <si>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</si>
  <si>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</si>
  <si>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</si>
  <si>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</si>
  <si>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</si>
  <si>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</si>
  <si>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</si>
  <si>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</si>
  <si>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</si>
  <si>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</si>
  <si>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</si>
  <si>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</si>
  <si>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</si>
  <si>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</si>
  <si>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</si>
  <si>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</si>
  <si>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</si>
  <si>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</si>
  <si>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</si>
  <si>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</si>
  <si>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</si>
  <si>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</si>
  <si>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</si>
  <si>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</si>
  <si>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</si>
  <si>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</si>
  <si>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</si>
  <si>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</si>
  <si>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</si>
  <si>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</si>
  <si>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</si>
  <si>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</si>
  <si>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</si>
  <si>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</si>
  <si>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</si>
  <si>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</si>
  <si>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</si>
  <si>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</si>
  <si>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</si>
  <si>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</si>
  <si>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</si>
  <si>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</si>
  <si>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</si>
  <si>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</si>
  <si>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</si>
  <si>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</si>
  <si>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</si>
  <si>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</si>
  <si>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</si>
  <si>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</si>
  <si>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</si>
  <si>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</si>
  <si>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</si>
  <si>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</si>
  <si>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</si>
  <si>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</si>
  <si>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</si>
  <si>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</si>
  <si>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</si>
  <si>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</si>
  <si>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</si>
  <si>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</si>
  <si>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</si>
  <si>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</si>
  <si>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</si>
  <si>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</si>
  <si>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</si>
  <si>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</si>
  <si>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</si>
  <si>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</si>
  <si>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</si>
  <si>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</si>
  <si>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</si>
  <si>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</si>
  <si>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</si>
  <si>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</si>
  <si>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</si>
  <si>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</si>
  <si>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</si>
  <si>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</si>
  <si>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</si>
  <si>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150/5</t>
  </si>
  <si>
    <t>Крупа гречневая</t>
  </si>
  <si>
    <t>Салат из моркови с яблоками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</si>
  <si>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</si>
  <si>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</si>
  <si>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</si>
  <si>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</si>
  <si>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</si>
  <si>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</si>
  <si>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</si>
  <si>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</si>
  <si>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</si>
  <si>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</si>
  <si>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</si>
  <si>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</si>
  <si>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</si>
  <si>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</si>
  <si>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</si>
  <si>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</si>
  <si>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</si>
  <si>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</si>
  <si>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</si>
  <si>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</si>
  <si>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</si>
  <si>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</si>
  <si>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</si>
  <si>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</si>
  <si>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</si>
  <si>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</si>
  <si>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</si>
  <si>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</si>
  <si>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</si>
  <si>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</si>
  <si>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</si>
  <si>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</si>
  <si>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</si>
  <si>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</si>
  <si>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</si>
  <si>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</si>
  <si>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</si>
  <si>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</si>
  <si>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</si>
  <si>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</si>
  <si>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</si>
  <si>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</si>
  <si>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</si>
  <si>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</si>
  <si>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</si>
  <si>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</si>
  <si>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</si>
  <si>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</si>
  <si>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</si>
  <si>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</si>
  <si>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Каша манная молочная  с маслом</t>
  </si>
  <si>
    <t>Каша манная молочная с маслом</t>
  </si>
  <si>
    <t>100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</si>
  <si>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</si>
  <si>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</si>
  <si>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</si>
  <si>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</si>
  <si>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</si>
  <si>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</si>
  <si>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</si>
  <si>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</si>
  <si>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фарш из говядины</t>
  </si>
  <si>
    <t>Икра кабачковая</t>
  </si>
  <si>
    <t>Каша полбяная молочная с маслом</t>
  </si>
  <si>
    <t>перец</t>
  </si>
  <si>
    <t>крупа рисовая</t>
  </si>
  <si>
    <t>ТТК №7</t>
  </si>
  <si>
    <t>ТТК №8</t>
  </si>
  <si>
    <t>ТТК №6</t>
  </si>
  <si>
    <t>ТТК №5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</si>
  <si>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</si>
  <si>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</si>
  <si>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</si>
  <si>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</si>
  <si>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</si>
  <si>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200/15/6</t>
  </si>
  <si>
    <t>200/15/5</t>
  </si>
  <si>
    <t>150/10/10</t>
  </si>
  <si>
    <t>картофель</t>
  </si>
  <si>
    <t>150/10/5</t>
  </si>
  <si>
    <t>№88 Дели 2016</t>
  </si>
  <si>
    <t>№86 Дели 2016</t>
  </si>
  <si>
    <t>№63 Дели 2016</t>
  </si>
  <si>
    <t>№437 Дели2016</t>
  </si>
  <si>
    <t>№137 Партнер 2014</t>
  </si>
  <si>
    <t>№218 Дели 2016</t>
  </si>
  <si>
    <t>№64 "Партнер"2014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</si>
  <si>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</si>
  <si>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</si>
  <si>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</si>
  <si>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</si>
  <si>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</si>
  <si>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</si>
  <si>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>Свекла отварная</t>
  </si>
  <si>
    <t>соус томатный</t>
  </si>
  <si>
    <t>Омлет натуральный</t>
  </si>
  <si>
    <t>масса омлетной смеси</t>
  </si>
  <si>
    <t>№229 Дели2016</t>
  </si>
  <si>
    <t>Запеканка из творога с крошкой</t>
  </si>
  <si>
    <t>Суп из овощей с мясными фрикадельками, со сметаной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</si>
  <si>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</si>
  <si>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</si>
  <si>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</si>
  <si>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</si>
  <si>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</si>
  <si>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</si>
  <si>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</si>
  <si>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</si>
  <si>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</si>
  <si>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</si>
  <si>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</si>
  <si>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</si>
  <si>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</si>
  <si>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</si>
  <si>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</si>
  <si>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</si>
  <si>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</si>
  <si>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</si>
  <si>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</si>
  <si>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Плюшка новомосковская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</si>
  <si>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</si>
  <si>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</si>
  <si>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</si>
  <si>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</si>
  <si>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</si>
  <si>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</si>
  <si>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</si>
  <si>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</si>
  <si>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</si>
  <si>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</si>
  <si>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</si>
  <si>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</si>
  <si>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</si>
  <si>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</si>
  <si>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</si>
  <si>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</si>
  <si>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</si>
  <si>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</si>
  <si>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</si>
  <si>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</si>
  <si>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</si>
  <si>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</si>
  <si>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</si>
  <si>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</si>
  <si>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</si>
  <si>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</si>
  <si>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</si>
  <si>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</si>
  <si>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"Согласовано"</t>
  </si>
  <si>
    <t>Меню-раскладка к примерному 10-дневному меню</t>
  </si>
  <si>
    <t>от 3-7 лет</t>
  </si>
  <si>
    <t>№386Дели2016</t>
  </si>
  <si>
    <t>"Утверждаю"</t>
  </si>
  <si>
    <t>__________________________</t>
  </si>
  <si>
    <t>от 1-3 лет</t>
  </si>
  <si>
    <t>51,3-54-56,7</t>
  </si>
  <si>
    <t>130/3</t>
  </si>
  <si>
    <t>урюк</t>
  </si>
  <si>
    <t>ИТОГО за 1 неделю</t>
  </si>
  <si>
    <t>ИТОГО за 2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</si>
  <si>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</si>
  <si>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</si>
  <si>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</si>
  <si>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</si>
  <si>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№108"Партнер"2014</t>
  </si>
  <si>
    <t>Плов из  отварной говядины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</si>
  <si>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</si>
  <si>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</si>
  <si>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</si>
  <si>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</si>
  <si>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</si>
  <si>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</si>
  <si>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</si>
  <si>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</si>
  <si>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</si>
  <si>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</si>
  <si>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</si>
  <si>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</si>
  <si>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</si>
  <si>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</si>
  <si>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</si>
  <si>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</si>
  <si>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</si>
  <si>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</si>
  <si>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</si>
  <si>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</si>
  <si>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</si>
  <si>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</si>
  <si>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</si>
  <si>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</si>
  <si>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</si>
  <si>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</si>
  <si>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</si>
  <si>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</si>
  <si>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</si>
  <si>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</si>
  <si>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</si>
  <si>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</si>
  <si>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</si>
  <si>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</si>
  <si>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</si>
  <si>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</si>
  <si>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</si>
  <si>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</si>
  <si>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</si>
  <si>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</si>
  <si>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Салат из  свежей капусты</t>
  </si>
  <si>
    <t>№21, Дели 2016</t>
  </si>
  <si>
    <t>Рассольник ленинградский с курицей, со сметаной</t>
  </si>
  <si>
    <t>№82 Дели 2016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</si>
  <si>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</si>
  <si>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</si>
  <si>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</si>
  <si>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</si>
  <si>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</si>
  <si>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</si>
  <si>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</si>
  <si>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</si>
  <si>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</si>
  <si>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</si>
  <si>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вафли</t>
  </si>
  <si>
    <t>1/2шт</t>
  </si>
  <si>
    <t>№227 Дели 2016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</si>
  <si>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</si>
  <si>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</si>
  <si>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</si>
  <si>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</si>
  <si>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</si>
  <si>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</si>
  <si>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Салат из свеклы и моркови</t>
  </si>
  <si>
    <t>Суп молочный с вермишелью</t>
  </si>
  <si>
    <t>ТТК №1Д</t>
  </si>
  <si>
    <t>№100 Дели 2016</t>
  </si>
  <si>
    <t>Ватрушка с сыром</t>
  </si>
  <si>
    <t>Суп вермишелевый с картофелем и курицей</t>
  </si>
  <si>
    <t>20/100</t>
  </si>
  <si>
    <t>100/10</t>
  </si>
  <si>
    <t>535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</si>
  <si>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</si>
  <si>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</si>
  <si>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</si>
  <si>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</si>
  <si>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</si>
  <si>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</si>
  <si>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</si>
  <si>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</si>
  <si>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</si>
  <si>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>Пудинг из творога с рисом с повидлом</t>
  </si>
  <si>
    <t xml:space="preserve">ТТК № 1152 от 09.10.2020 </t>
  </si>
  <si>
    <t>от 3-7 лет с 7-12 часовым пребыванием</t>
  </si>
  <si>
    <t>Кол-во израсходованных продуктов за 10 дней</t>
  </si>
  <si>
    <t>печенье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</si>
  <si>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</si>
  <si>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</si>
  <si>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</si>
  <si>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</si>
  <si>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</si>
  <si>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</si>
  <si>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</si>
  <si>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</si>
  <si>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110/2,5</t>
  </si>
  <si>
    <t>Суфле из творога с молоком сгущенным</t>
  </si>
  <si>
    <t>140/15</t>
  </si>
  <si>
    <t>Суп с гречневой крупой и картофелем  с курицей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</si>
  <si>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</si>
  <si>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</si>
  <si>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</si>
  <si>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</si>
  <si>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</si>
  <si>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</si>
  <si>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№399 Сб.Дели2010</t>
  </si>
  <si>
    <t>№124 сб.шк.2004</t>
  </si>
  <si>
    <t>Ежики рыбные с рисом</t>
  </si>
  <si>
    <t>60/30</t>
  </si>
  <si>
    <t>Ежики рыбные с рисом пф 74гр</t>
  </si>
  <si>
    <t>ТТК №32Д</t>
  </si>
  <si>
    <t>Ежики рыбные с рисом в томатном соусе</t>
  </si>
  <si>
    <t>Апельсин</t>
  </si>
  <si>
    <t>Компот из свежих яблок</t>
  </si>
  <si>
    <t>№ 390 Дели 2016</t>
  </si>
  <si>
    <t>яблоки</t>
  </si>
  <si>
    <t xml:space="preserve">Салат из свеклы </t>
  </si>
  <si>
    <t>№34, Дели2016</t>
  </si>
  <si>
    <t xml:space="preserve">Салат из моркови </t>
  </si>
  <si>
    <t>№21 Дели2016</t>
  </si>
  <si>
    <t>№368 Дели 2010</t>
  </si>
  <si>
    <t>№399 Дели 2010</t>
  </si>
  <si>
    <t>№399Дели2010</t>
  </si>
  <si>
    <t>№62 "Партнер"2014</t>
  </si>
  <si>
    <t>Суп с рисовой крупой и картофелем  с мясными фрикадельками</t>
  </si>
  <si>
    <t>Ёжики мясные паровые</t>
  </si>
  <si>
    <t>Каша рисовая молочная с маслом</t>
  </si>
  <si>
    <t>Салат пёстрый</t>
  </si>
  <si>
    <t>Биточки рубленые из говядины паровые</t>
  </si>
  <si>
    <t>Пюре картофельное</t>
  </si>
  <si>
    <t>Куриная грудка</t>
  </si>
  <si>
    <t>Тефтели из говядины паровые</t>
  </si>
  <si>
    <t>Котлеты рубленые из птицы</t>
  </si>
  <si>
    <t>Картофель тушёный</t>
  </si>
  <si>
    <t xml:space="preserve">Запеканка из творога с крошкой </t>
  </si>
  <si>
    <t>Салат из моркови</t>
  </si>
  <si>
    <t>Каша дружба молочная с маслом</t>
  </si>
  <si>
    <t>Голубцы ленивые в сметнно-томатном соусе</t>
  </si>
  <si>
    <t xml:space="preserve">Суп с крупой (рис), картофелем, мясными фрикадельками </t>
  </si>
  <si>
    <t>Макаронные изделия отварные</t>
  </si>
  <si>
    <t>Свекольник с мясными фрикадельками и сметаной</t>
  </si>
  <si>
    <t>Рассольник ленинградский с курицей, сметаной</t>
  </si>
  <si>
    <t>3,57</t>
  </si>
  <si>
    <t xml:space="preserve">Свекла отварная </t>
  </si>
  <si>
    <t>25/120</t>
  </si>
  <si>
    <t>4,7619</t>
  </si>
  <si>
    <t>№ 160 Пермь 2001 г</t>
  </si>
  <si>
    <t>№ 42 Дели 2016</t>
  </si>
  <si>
    <t>№ 322 Дели 2016 г</t>
  </si>
  <si>
    <t>№ 184 Партнёр г. Уфа 2010</t>
  </si>
  <si>
    <t>№31 справ.М.2003 г</t>
  </si>
  <si>
    <t>№322 Самара 2013</t>
  </si>
  <si>
    <t>№15 Партенр 2009г</t>
  </si>
  <si>
    <t>№ 42 дели 2016 г</t>
  </si>
  <si>
    <t>№ 184 Партнёр Уфа 2010г</t>
  </si>
  <si>
    <t>№31 справ.М.2003г</t>
  </si>
  <si>
    <t>№41 Дели 2016г</t>
  </si>
  <si>
    <t>ТТК 2020 г</t>
  </si>
  <si>
    <t>ТТК №139</t>
  </si>
  <si>
    <t>№41 Дели,2016</t>
  </si>
  <si>
    <t>№250 Дели,2016</t>
  </si>
  <si>
    <t>ТТК 67</t>
  </si>
  <si>
    <t>№138 Партнер г. Уфа 2014</t>
  </si>
  <si>
    <t>Сб.рец.1996, стр.563</t>
  </si>
  <si>
    <t>ТТК №7Д</t>
  </si>
  <si>
    <t>Суп крестьянский с курицей, со сметаной</t>
  </si>
  <si>
    <t>Декабрь 2025г</t>
  </si>
  <si>
    <t>_______________________А.К. Агапова</t>
  </si>
  <si>
    <t>______________________А.К. Агапова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</si>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</sst>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0.0"/>
    <numFmt numFmtId="166" formatCode="0.000"/>
    <numFmt numFmtId="167" formatCode="0.00000"/>
    <numFmt numFmtId="168" formatCode="0.0000"/>
  </numFmts>
  <fonts count="2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b/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5" fillId="0" borderId="0" applyFont="0" applyFill="0" applyBorder="0" applyAlignment="0" applyProtection="0"/>
  </cellStyleXfs>
  <cellXfs count="835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1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11" fillId="6" borderId="0" xfId="0" applyFont="1" applyFill="1"/>
    <xf numFmtId="0" fontId="11" fillId="7" borderId="0" xfId="0" applyFont="1" applyFill="1"/>
    <xf numFmtId="0" fontId="0" fillId="3" borderId="0" xfId="0" applyFill="1"/>
    <xf numFmtId="0" fontId="12" fillId="0" borderId="0" xfId="0" applyFont="1"/>
    <xf numFmtId="0" fontId="11" fillId="2" borderId="0" xfId="0" applyFont="1" applyFill="1"/>
    <xf numFmtId="0" fontId="12" fillId="2" borderId="0" xfId="0" applyFont="1" applyFill="1"/>
    <xf numFmtId="0" fontId="0" fillId="8" borderId="0" xfId="0" applyFill="1"/>
    <xf numFmtId="0" fontId="11" fillId="3" borderId="0" xfId="0" applyFont="1" applyFill="1"/>
    <xf numFmtId="0" fontId="0" fillId="5" borderId="0" xfId="0" applyFill="1"/>
    <xf numFmtId="0" fontId="9" fillId="0" borderId="0" xfId="0" applyFont="1"/>
    <xf numFmtId="0" fontId="14" fillId="0" borderId="0" xfId="0" applyFont="1"/>
    <xf numFmtId="0" fontId="11" fillId="9" borderId="0" xfId="0" applyFont="1" applyFill="1"/>
    <xf numFmtId="0" fontId="11" fillId="8" borderId="0" xfId="0" applyFont="1" applyFill="1"/>
    <xf numFmtId="0" fontId="0" fillId="10" borderId="0" xfId="0" applyFill="1"/>
    <xf numFmtId="0" fontId="13" fillId="2" borderId="0" xfId="0" applyFont="1" applyFill="1" applyAlignment="1">
      <alignment wrapText="1"/>
    </xf>
    <xf numFmtId="0" fontId="12" fillId="4" borderId="0" xfId="0" applyFont="1" applyFill="1" applyAlignment="1">
      <alignment horizontal="center"/>
    </xf>
    <xf numFmtId="0" fontId="5" fillId="11" borderId="17" xfId="0" applyFont="1" applyFill="1" applyBorder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26" xfId="0" applyFont="1" applyFill="1" applyBorder="1"/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8" fillId="0" borderId="0" xfId="0" applyFont="1"/>
    <xf numFmtId="0" fontId="19" fillId="0" borderId="0" xfId="0" applyFont="1"/>
    <xf numFmtId="0" fontId="18" fillId="2" borderId="0" xfId="0" applyFont="1" applyFill="1"/>
    <xf numFmtId="0" fontId="19" fillId="2" borderId="0" xfId="0" applyFont="1" applyFill="1"/>
    <xf numFmtId="0" fontId="0" fillId="12" borderId="0" xfId="0" applyFill="1"/>
    <xf numFmtId="0" fontId="12" fillId="12" borderId="0" xfId="0" applyFont="1" applyFill="1"/>
    <xf numFmtId="0" fontId="19" fillId="9" borderId="0" xfId="0" applyFont="1" applyFill="1"/>
    <xf numFmtId="0" fontId="19" fillId="0" borderId="0" xfId="0" applyFont="1" applyFill="1"/>
    <xf numFmtId="0" fontId="23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right"/>
    </xf>
    <xf numFmtId="2" fontId="17" fillId="0" borderId="0" xfId="0" applyNumberFormat="1" applyFont="1" applyFill="1" applyAlignment="1">
      <alignment horizontal="right"/>
    </xf>
    <xf numFmtId="2" fontId="17" fillId="0" borderId="0" xfId="0" applyNumberFormat="1" applyFont="1" applyFill="1" applyAlignment="1">
      <alignment horizontal="center"/>
    </xf>
    <xf numFmtId="0" fontId="18" fillId="0" borderId="0" xfId="0" applyFont="1" applyFill="1"/>
    <xf numFmtId="0" fontId="0" fillId="0" borderId="0" xfId="0" applyFill="1"/>
    <xf numFmtId="0" fontId="17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7" fillId="0" borderId="0" xfId="0" applyFont="1" applyFill="1" applyAlignment="1">
      <alignment wrapText="1"/>
    </xf>
    <xf numFmtId="2" fontId="17" fillId="0" borderId="0" xfId="0" applyNumberFormat="1" applyFont="1" applyFill="1" applyAlignment="1">
      <alignment wrapText="1"/>
    </xf>
    <xf numFmtId="2" fontId="17" fillId="0" borderId="0" xfId="0" applyNumberFormat="1" applyFont="1" applyFill="1" applyAlignment="1">
      <alignment horizontal="center" wrapText="1"/>
    </xf>
    <xf numFmtId="2" fontId="17" fillId="0" borderId="3" xfId="0" applyNumberFormat="1" applyFont="1" applyFill="1" applyBorder="1" applyAlignment="1">
      <alignment horizontal="center" wrapText="1"/>
    </xf>
    <xf numFmtId="2" fontId="17" fillId="0" borderId="5" xfId="0" applyNumberFormat="1" applyFont="1" applyFill="1" applyBorder="1" applyAlignment="1">
      <alignment horizontal="center" vertical="top" wrapText="1"/>
    </xf>
    <xf numFmtId="2" fontId="17" fillId="0" borderId="6" xfId="0" applyNumberFormat="1" applyFont="1" applyFill="1" applyBorder="1" applyAlignment="1">
      <alignment horizontal="center" vertical="top" wrapText="1"/>
    </xf>
    <xf numFmtId="2" fontId="17" fillId="0" borderId="7" xfId="0" applyNumberFormat="1" applyFont="1" applyFill="1" applyBorder="1" applyAlignment="1">
      <alignment horizontal="center" vertical="top" wrapText="1"/>
    </xf>
    <xf numFmtId="2" fontId="17" fillId="0" borderId="8" xfId="0" applyNumberFormat="1" applyFont="1" applyFill="1" applyBorder="1" applyAlignment="1">
      <alignment horizontal="center" vertical="top" wrapText="1"/>
    </xf>
    <xf numFmtId="2" fontId="17" fillId="0" borderId="0" xfId="0" applyNumberFormat="1" applyFont="1" applyFill="1" applyAlignment="1">
      <alignment horizontal="center" vertical="top" wrapText="1"/>
    </xf>
    <xf numFmtId="2" fontId="17" fillId="0" borderId="6" xfId="0" applyNumberFormat="1" applyFont="1" applyFill="1" applyBorder="1" applyAlignment="1">
      <alignment wrapText="1"/>
    </xf>
    <xf numFmtId="0" fontId="17" fillId="0" borderId="6" xfId="0" applyFont="1" applyFill="1" applyBorder="1" applyAlignment="1">
      <alignment horizontal="left" wrapText="1"/>
    </xf>
    <xf numFmtId="2" fontId="17" fillId="0" borderId="9" xfId="0" applyNumberFormat="1" applyFont="1" applyFill="1" applyBorder="1" applyAlignment="1">
      <alignment horizontal="center" wrapText="1"/>
    </xf>
    <xf numFmtId="2" fontId="17" fillId="0" borderId="10" xfId="0" applyNumberFormat="1" applyFont="1" applyFill="1" applyBorder="1" applyAlignment="1">
      <alignment horizontal="center" wrapText="1"/>
    </xf>
    <xf numFmtId="0" fontId="17" fillId="0" borderId="5" xfId="0" applyFont="1" applyFill="1" applyBorder="1" applyAlignment="1">
      <alignment wrapText="1"/>
    </xf>
    <xf numFmtId="0" fontId="17" fillId="0" borderId="6" xfId="0" applyFont="1" applyFill="1" applyBorder="1" applyAlignment="1">
      <alignment horizontal="center" wrapText="1"/>
    </xf>
    <xf numFmtId="2" fontId="17" fillId="0" borderId="5" xfId="0" applyNumberFormat="1" applyFont="1" applyFill="1" applyBorder="1" applyAlignment="1">
      <alignment horizontal="center" wrapText="1"/>
    </xf>
    <xf numFmtId="2" fontId="17" fillId="0" borderId="6" xfId="0" applyNumberFormat="1" applyFont="1" applyFill="1" applyBorder="1" applyAlignment="1">
      <alignment horizontal="center" wrapText="1"/>
    </xf>
    <xf numFmtId="2" fontId="17" fillId="0" borderId="11" xfId="0" applyNumberFormat="1" applyFont="1" applyFill="1" applyBorder="1" applyAlignment="1">
      <alignment horizontal="center" wrapText="1"/>
    </xf>
    <xf numFmtId="0" fontId="17" fillId="0" borderId="5" xfId="0" applyFont="1" applyFill="1" applyBorder="1"/>
    <xf numFmtId="0" fontId="17" fillId="0" borderId="6" xfId="0" applyFont="1" applyFill="1" applyBorder="1" applyAlignment="1">
      <alignment horizontal="center"/>
    </xf>
    <xf numFmtId="165" fontId="17" fillId="0" borderId="0" xfId="0" applyNumberFormat="1" applyFont="1" applyFill="1" applyAlignment="1">
      <alignment horizontal="center"/>
    </xf>
    <xf numFmtId="165" fontId="17" fillId="0" borderId="6" xfId="0" applyNumberFormat="1" applyFont="1" applyFill="1" applyBorder="1" applyAlignment="1">
      <alignment horizontal="center"/>
    </xf>
    <xf numFmtId="2" fontId="17" fillId="0" borderId="5" xfId="0" applyNumberFormat="1" applyFont="1" applyFill="1" applyBorder="1" applyAlignment="1">
      <alignment horizontal="center"/>
    </xf>
    <xf numFmtId="2" fontId="17" fillId="0" borderId="6" xfId="0" applyNumberFormat="1" applyFont="1" applyFill="1" applyBorder="1" applyAlignment="1">
      <alignment horizontal="center"/>
    </xf>
    <xf numFmtId="0" fontId="11" fillId="0" borderId="0" xfId="0" applyFont="1" applyFill="1"/>
    <xf numFmtId="49" fontId="17" fillId="0" borderId="6" xfId="0" applyNumberFormat="1" applyFont="1" applyFill="1" applyBorder="1" applyAlignment="1">
      <alignment horizontal="center"/>
    </xf>
    <xf numFmtId="49" fontId="17" fillId="0" borderId="6" xfId="0" applyNumberFormat="1" applyFont="1" applyFill="1" applyBorder="1" applyAlignment="1">
      <alignment horizontal="center" wrapText="1"/>
    </xf>
    <xf numFmtId="2" fontId="17" fillId="0" borderId="5" xfId="0" applyNumberFormat="1" applyFont="1" applyFill="1" applyBorder="1" applyAlignment="1">
      <alignment wrapText="1"/>
    </xf>
    <xf numFmtId="0" fontId="17" fillId="0" borderId="10" xfId="0" applyFont="1" applyFill="1" applyBorder="1" applyAlignment="1">
      <alignment wrapText="1"/>
    </xf>
    <xf numFmtId="0" fontId="17" fillId="0" borderId="12" xfId="0" applyFont="1" applyFill="1" applyBorder="1" applyAlignment="1">
      <alignment wrapText="1"/>
    </xf>
    <xf numFmtId="0" fontId="17" fillId="0" borderId="9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2" fontId="17" fillId="0" borderId="9" xfId="0" applyNumberFormat="1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7" fillId="0" borderId="2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 wrapText="1"/>
    </xf>
    <xf numFmtId="2" fontId="17" fillId="0" borderId="3" xfId="0" applyNumberFormat="1" applyFont="1" applyFill="1" applyBorder="1" applyAlignment="1">
      <alignment wrapText="1"/>
    </xf>
    <xf numFmtId="2" fontId="17" fillId="0" borderId="3" xfId="0" applyNumberFormat="1" applyFont="1" applyFill="1" applyBorder="1" applyAlignment="1">
      <alignment horizontal="right" wrapText="1"/>
    </xf>
    <xf numFmtId="0" fontId="17" fillId="0" borderId="6" xfId="0" applyFont="1" applyFill="1" applyBorder="1" applyAlignment="1">
      <alignment wrapText="1"/>
    </xf>
    <xf numFmtId="0" fontId="17" fillId="0" borderId="5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49" fontId="21" fillId="0" borderId="6" xfId="0" applyNumberFormat="1" applyFont="1" applyFill="1" applyBorder="1" applyAlignment="1">
      <alignment horizontal="center" wrapText="1"/>
    </xf>
    <xf numFmtId="165" fontId="21" fillId="0" borderId="0" xfId="0" applyNumberFormat="1" applyFont="1" applyFill="1" applyAlignment="1">
      <alignment horizontal="center" wrapText="1"/>
    </xf>
    <xf numFmtId="165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13" fillId="0" borderId="5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3" fillId="0" borderId="6" xfId="0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7" fillId="0" borderId="25" xfId="0" applyFont="1" applyFill="1" applyBorder="1" applyAlignment="1">
      <alignment wrapText="1"/>
    </xf>
    <xf numFmtId="0" fontId="17" fillId="0" borderId="8" xfId="0" applyFont="1" applyFill="1" applyBorder="1" applyAlignment="1">
      <alignment wrapText="1"/>
    </xf>
    <xf numFmtId="0" fontId="17" fillId="0" borderId="13" xfId="0" applyFont="1" applyFill="1" applyBorder="1" applyAlignment="1">
      <alignment horizontal="center" wrapText="1"/>
    </xf>
    <xf numFmtId="2" fontId="17" fillId="0" borderId="13" xfId="0" applyNumberFormat="1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2" fontId="17" fillId="0" borderId="12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wrapText="1"/>
    </xf>
    <xf numFmtId="0" fontId="13" fillId="0" borderId="6" xfId="0" applyFont="1" applyFill="1" applyBorder="1" applyAlignment="1">
      <alignment horizontal="left" wrapText="1"/>
    </xf>
    <xf numFmtId="0" fontId="13" fillId="0" borderId="0" xfId="0" applyFont="1" applyFill="1"/>
    <xf numFmtId="0" fontId="17" fillId="0" borderId="11" xfId="0" applyFont="1" applyFill="1" applyBorder="1" applyAlignment="1">
      <alignment horizontal="center" wrapText="1"/>
    </xf>
    <xf numFmtId="0" fontId="12" fillId="0" borderId="0" xfId="0" applyFont="1" applyFill="1"/>
    <xf numFmtId="2" fontId="13" fillId="0" borderId="5" xfId="0" applyNumberFormat="1" applyFont="1" applyFill="1" applyBorder="1" applyAlignment="1">
      <alignment horizontal="center"/>
    </xf>
    <xf numFmtId="1" fontId="13" fillId="0" borderId="0" xfId="0" applyNumberFormat="1" applyFont="1" applyFill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left"/>
    </xf>
    <xf numFmtId="0" fontId="17" fillId="0" borderId="10" xfId="0" applyFont="1" applyFill="1" applyBorder="1"/>
    <xf numFmtId="0" fontId="17" fillId="0" borderId="12" xfId="0" applyFont="1" applyFill="1" applyBorder="1"/>
    <xf numFmtId="0" fontId="17" fillId="0" borderId="9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2" fontId="17" fillId="0" borderId="10" xfId="0" applyNumberFormat="1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 vertical="center" wrapText="1"/>
    </xf>
    <xf numFmtId="2" fontId="17" fillId="0" borderId="10" xfId="0" applyNumberFormat="1" applyFont="1" applyFill="1" applyBorder="1" applyAlignment="1">
      <alignment horizontal="right" wrapText="1"/>
    </xf>
    <xf numFmtId="2" fontId="17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2" fontId="17" fillId="0" borderId="0" xfId="0" applyNumberFormat="1" applyFont="1" applyFill="1" applyAlignment="1">
      <alignment horizontal="right" wrapText="1"/>
    </xf>
    <xf numFmtId="2" fontId="17" fillId="0" borderId="2" xfId="0" applyNumberFormat="1" applyFont="1" applyFill="1" applyBorder="1" applyAlignment="1">
      <alignment wrapText="1"/>
    </xf>
    <xf numFmtId="2" fontId="17" fillId="0" borderId="8" xfId="0" applyNumberFormat="1" applyFont="1" applyFill="1" applyBorder="1" applyAlignment="1">
      <alignment horizontal="center" wrapText="1"/>
    </xf>
    <xf numFmtId="0" fontId="17" fillId="0" borderId="7" xfId="0" applyFont="1" applyFill="1" applyBorder="1" applyAlignment="1">
      <alignment wrapText="1"/>
    </xf>
    <xf numFmtId="2" fontId="17" fillId="0" borderId="7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wrapText="1"/>
    </xf>
    <xf numFmtId="165" fontId="17" fillId="0" borderId="5" xfId="0" applyNumberFormat="1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/>
    </xf>
    <xf numFmtId="0" fontId="10" fillId="0" borderId="0" xfId="0" applyFont="1" applyFill="1"/>
    <xf numFmtId="165" fontId="17" fillId="0" borderId="0" xfId="0" applyNumberFormat="1" applyFont="1" applyFill="1" applyAlignment="1">
      <alignment horizontal="center" wrapText="1"/>
    </xf>
    <xf numFmtId="165" fontId="17" fillId="0" borderId="6" xfId="0" applyNumberFormat="1" applyFont="1" applyFill="1" applyBorder="1" applyAlignment="1">
      <alignment horizontal="center" wrapText="1"/>
    </xf>
    <xf numFmtId="0" fontId="17" fillId="0" borderId="12" xfId="0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 wrapText="1"/>
    </xf>
    <xf numFmtId="0" fontId="17" fillId="0" borderId="6" xfId="0" applyFont="1" applyFill="1" applyBorder="1"/>
    <xf numFmtId="0" fontId="0" fillId="0" borderId="0" xfId="0" applyFill="1" applyAlignment="1">
      <alignment wrapText="1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12" fillId="0" borderId="6" xfId="0" applyFont="1" applyFill="1" applyBorder="1" applyAlignment="1">
      <alignment horizontal="center" wrapText="1"/>
    </xf>
    <xf numFmtId="0" fontId="13" fillId="0" borderId="5" xfId="0" applyFont="1" applyFill="1" applyBorder="1"/>
    <xf numFmtId="2" fontId="13" fillId="0" borderId="0" xfId="0" applyNumberFormat="1" applyFont="1" applyFill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1" fontId="13" fillId="0" borderId="6" xfId="0" applyNumberFormat="1" applyFont="1" applyFill="1" applyBorder="1" applyAlignment="1">
      <alignment horizontal="center"/>
    </xf>
    <xf numFmtId="2" fontId="17" fillId="0" borderId="9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horizontal="right" wrapText="1"/>
    </xf>
    <xf numFmtId="2" fontId="17" fillId="0" borderId="10" xfId="0" applyNumberFormat="1" applyFont="1" applyFill="1" applyBorder="1" applyAlignment="1">
      <alignment wrapText="1"/>
    </xf>
    <xf numFmtId="0" fontId="17" fillId="0" borderId="5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 wrapText="1"/>
    </xf>
    <xf numFmtId="2" fontId="17" fillId="0" borderId="1" xfId="0" applyNumberFormat="1" applyFont="1" applyFill="1" applyBorder="1" applyAlignment="1">
      <alignment wrapText="1"/>
    </xf>
    <xf numFmtId="2" fontId="17" fillId="0" borderId="2" xfId="0" applyNumberFormat="1" applyFont="1" applyFill="1" applyBorder="1" applyAlignment="1">
      <alignment horizontal="right" wrapText="1"/>
    </xf>
    <xf numFmtId="0" fontId="17" fillId="0" borderId="1" xfId="0" applyFont="1" applyFill="1" applyBorder="1"/>
    <xf numFmtId="0" fontId="17" fillId="0" borderId="2" xfId="0" applyFont="1" applyFill="1" applyBorder="1"/>
    <xf numFmtId="2" fontId="17" fillId="0" borderId="3" xfId="0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9" xfId="0" applyFont="1" applyFill="1" applyBorder="1"/>
    <xf numFmtId="0" fontId="17" fillId="0" borderId="10" xfId="0" applyFont="1" applyFill="1" applyBorder="1" applyAlignment="1">
      <alignment horizontal="right"/>
    </xf>
    <xf numFmtId="0" fontId="21" fillId="0" borderId="6" xfId="0" applyFont="1" applyFill="1" applyBorder="1" applyAlignment="1">
      <alignment horizontal="center" wrapText="1"/>
    </xf>
    <xf numFmtId="49" fontId="17" fillId="0" borderId="11" xfId="0" applyNumberFormat="1" applyFont="1" applyFill="1" applyBorder="1" applyAlignment="1">
      <alignment horizontal="center" wrapText="1"/>
    </xf>
    <xf numFmtId="0" fontId="17" fillId="0" borderId="11" xfId="0" applyFont="1" applyFill="1" applyBorder="1" applyAlignment="1">
      <alignment wrapText="1"/>
    </xf>
    <xf numFmtId="2" fontId="17" fillId="0" borderId="11" xfId="0" applyNumberFormat="1" applyFont="1" applyFill="1" applyBorder="1" applyAlignment="1">
      <alignment horizontal="center"/>
    </xf>
    <xf numFmtId="49" fontId="17" fillId="0" borderId="3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1" fillId="0" borderId="15" xfId="0" applyFont="1" applyFill="1" applyBorder="1" applyAlignment="1">
      <alignment wrapText="1"/>
    </xf>
    <xf numFmtId="1" fontId="17" fillId="0" borderId="5" xfId="0" applyNumberFormat="1" applyFont="1" applyFill="1" applyBorder="1" applyAlignment="1">
      <alignment horizontal="center" wrapText="1"/>
    </xf>
    <xf numFmtId="0" fontId="17" fillId="0" borderId="15" xfId="0" applyFont="1" applyFill="1" applyBorder="1" applyAlignment="1">
      <alignment wrapText="1"/>
    </xf>
    <xf numFmtId="2" fontId="17" fillId="0" borderId="11" xfId="0" applyNumberFormat="1" applyFont="1" applyFill="1" applyBorder="1" applyAlignment="1">
      <alignment wrapText="1"/>
    </xf>
    <xf numFmtId="2" fontId="17" fillId="0" borderId="16" xfId="0" applyNumberFormat="1" applyFont="1" applyFill="1" applyBorder="1" applyAlignment="1">
      <alignment wrapText="1"/>
    </xf>
    <xf numFmtId="2" fontId="17" fillId="0" borderId="1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/>
    <xf numFmtId="1" fontId="17" fillId="0" borderId="6" xfId="0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wrapText="1"/>
    </xf>
    <xf numFmtId="0" fontId="17" fillId="0" borderId="9" xfId="0" applyFont="1" applyFill="1" applyBorder="1" applyAlignment="1">
      <alignment wrapText="1"/>
    </xf>
    <xf numFmtId="1" fontId="17" fillId="0" borderId="6" xfId="0" applyNumberFormat="1" applyFont="1" applyFill="1" applyBorder="1" applyAlignment="1">
      <alignment horizontal="center" wrapText="1"/>
    </xf>
    <xf numFmtId="0" fontId="25" fillId="0" borderId="0" xfId="0" applyFont="1" applyFill="1" applyAlignment="1">
      <alignment wrapText="1"/>
    </xf>
    <xf numFmtId="2" fontId="25" fillId="0" borderId="0" xfId="0" applyNumberFormat="1" applyFont="1" applyFill="1" applyAlignment="1">
      <alignment horizontal="center" wrapText="1"/>
    </xf>
    <xf numFmtId="2" fontId="25" fillId="0" borderId="6" xfId="0" applyNumberFormat="1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/>
    </xf>
    <xf numFmtId="2" fontId="17" fillId="0" borderId="2" xfId="0" applyNumberFormat="1" applyFont="1" applyFill="1" applyBorder="1" applyAlignment="1">
      <alignment horizontal="center"/>
    </xf>
    <xf numFmtId="0" fontId="17" fillId="0" borderId="16" xfId="0" applyFont="1" applyFill="1" applyBorder="1" applyAlignment="1">
      <alignment wrapText="1"/>
    </xf>
    <xf numFmtId="0" fontId="17" fillId="0" borderId="6" xfId="0" applyNumberFormat="1" applyFont="1" applyFill="1" applyBorder="1" applyAlignment="1">
      <alignment horizontal="center" wrapText="1"/>
    </xf>
    <xf numFmtId="2" fontId="17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0" fontId="13" fillId="0" borderId="11" xfId="0" applyFont="1" applyFill="1" applyBorder="1" applyAlignment="1">
      <alignment wrapText="1"/>
    </xf>
    <xf numFmtId="0" fontId="13" fillId="0" borderId="0" xfId="0" applyFont="1" applyFill="1" applyBorder="1"/>
    <xf numFmtId="0" fontId="17" fillId="0" borderId="0" xfId="0" applyFont="1" applyFill="1" applyBorder="1" applyAlignment="1">
      <alignment wrapText="1"/>
    </xf>
    <xf numFmtId="0" fontId="0" fillId="0" borderId="0" xfId="0" applyFill="1" applyBorder="1"/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/>
    <xf numFmtId="0" fontId="17" fillId="0" borderId="5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wrapText="1"/>
    </xf>
    <xf numFmtId="0" fontId="13" fillId="0" borderId="5" xfId="0" applyNumberFormat="1" applyFont="1" applyFill="1" applyBorder="1" applyAlignment="1">
      <alignment horizontal="center" wrapText="1"/>
    </xf>
    <xf numFmtId="1" fontId="17" fillId="0" borderId="0" xfId="0" applyNumberFormat="1" applyFont="1" applyFill="1" applyAlignment="1">
      <alignment horizontal="center"/>
    </xf>
    <xf numFmtId="49" fontId="17" fillId="0" borderId="2" xfId="0" applyNumberFormat="1" applyFont="1" applyFill="1" applyBorder="1" applyAlignment="1">
      <alignment horizontal="center"/>
    </xf>
    <xf numFmtId="1" fontId="17" fillId="0" borderId="2" xfId="0" applyNumberFormat="1" applyFont="1" applyFill="1" applyBorder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2" fillId="0" borderId="6" xfId="0" applyFont="1" applyFill="1" applyBorder="1" applyAlignment="1">
      <alignment wrapText="1"/>
    </xf>
    <xf numFmtId="0" fontId="14" fillId="0" borderId="0" xfId="0" applyFont="1" applyFill="1"/>
    <xf numFmtId="2" fontId="17" fillId="0" borderId="0" xfId="0" applyNumberFormat="1" applyFont="1" applyFill="1" applyBorder="1" applyAlignment="1">
      <alignment horizontal="center"/>
    </xf>
    <xf numFmtId="0" fontId="9" fillId="0" borderId="0" xfId="0" applyFont="1" applyFill="1"/>
    <xf numFmtId="0" fontId="20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7" fillId="0" borderId="0" xfId="0" applyFont="1" applyFill="1" applyAlignment="1"/>
    <xf numFmtId="0" fontId="21" fillId="0" borderId="6" xfId="0" applyFont="1" applyFill="1" applyBorder="1" applyAlignment="1">
      <alignment wrapText="1"/>
    </xf>
    <xf numFmtId="0" fontId="17" fillId="0" borderId="13" xfId="0" applyFont="1" applyFill="1" applyBorder="1" applyAlignment="1">
      <alignment wrapText="1"/>
    </xf>
    <xf numFmtId="0" fontId="13" fillId="0" borderId="0" xfId="0" applyFont="1" applyFill="1" applyAlignment="1"/>
    <xf numFmtId="0" fontId="13" fillId="0" borderId="6" xfId="0" applyFont="1" applyFill="1" applyBorder="1" applyAlignment="1"/>
    <xf numFmtId="0" fontId="20" fillId="0" borderId="0" xfId="0" applyFont="1" applyFill="1" applyAlignment="1"/>
    <xf numFmtId="0" fontId="17" fillId="0" borderId="6" xfId="0" applyFont="1" applyFill="1" applyBorder="1" applyAlignment="1"/>
    <xf numFmtId="0" fontId="17" fillId="0" borderId="3" xfId="0" applyFont="1" applyFill="1" applyBorder="1" applyAlignment="1"/>
    <xf numFmtId="2" fontId="17" fillId="0" borderId="12" xfId="0" applyNumberFormat="1" applyFont="1" applyFill="1" applyBorder="1" applyAlignment="1">
      <alignment wrapText="1"/>
    </xf>
    <xf numFmtId="0" fontId="12" fillId="0" borderId="0" xfId="0" applyFont="1" applyFill="1" applyAlignment="1"/>
    <xf numFmtId="0" fontId="17" fillId="0" borderId="5" xfId="0" applyFont="1" applyFill="1" applyBorder="1" applyAlignment="1">
      <alignment vertical="top" wrapText="1"/>
    </xf>
    <xf numFmtId="0" fontId="17" fillId="0" borderId="5" xfId="0" applyFont="1" applyFill="1" applyBorder="1" applyAlignment="1">
      <alignment vertical="top"/>
    </xf>
    <xf numFmtId="0" fontId="12" fillId="0" borderId="5" xfId="0" applyFont="1" applyFill="1" applyBorder="1" applyAlignment="1">
      <alignment vertical="top" wrapText="1"/>
    </xf>
    <xf numFmtId="49" fontId="12" fillId="0" borderId="6" xfId="0" applyNumberFormat="1" applyFont="1" applyFill="1" applyBorder="1" applyAlignment="1">
      <alignment horizontal="center" wrapText="1"/>
    </xf>
    <xf numFmtId="165" fontId="12" fillId="0" borderId="6" xfId="0" applyNumberFormat="1" applyFont="1" applyFill="1" applyBorder="1" applyAlignment="1">
      <alignment horizontal="center" wrapText="1"/>
    </xf>
    <xf numFmtId="49" fontId="12" fillId="0" borderId="5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9" fillId="0" borderId="0" xfId="0" applyFont="1" applyFill="1" applyAlignment="1">
      <alignment wrapText="1"/>
    </xf>
    <xf numFmtId="0" fontId="13" fillId="2" borderId="5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7" fillId="2" borderId="5" xfId="0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horizontal="right" wrapText="1"/>
    </xf>
    <xf numFmtId="0" fontId="13" fillId="0" borderId="6" xfId="0" applyNumberFormat="1" applyFont="1" applyFill="1" applyBorder="1" applyAlignment="1">
      <alignment horizontal="right" wrapText="1"/>
    </xf>
    <xf numFmtId="0" fontId="13" fillId="0" borderId="0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Border="1" applyAlignment="1">
      <alignment horizontal="center" wrapText="1"/>
    </xf>
    <xf numFmtId="166" fontId="12" fillId="0" borderId="5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vertical="top" wrapText="1"/>
    </xf>
    <xf numFmtId="0" fontId="17" fillId="0" borderId="11" xfId="0" applyFont="1" applyFill="1" applyBorder="1"/>
    <xf numFmtId="0" fontId="17" fillId="0" borderId="14" xfId="0" applyFont="1" applyFill="1" applyBorder="1" applyAlignment="1">
      <alignment wrapText="1"/>
    </xf>
    <xf numFmtId="2" fontId="25" fillId="0" borderId="5" xfId="0" applyNumberFormat="1" applyFont="1" applyFill="1" applyBorder="1" applyAlignment="1">
      <alignment horizontal="center" wrapText="1"/>
    </xf>
    <xf numFmtId="168" fontId="17" fillId="0" borderId="6" xfId="0" applyNumberFormat="1" applyFont="1" applyFill="1" applyBorder="1" applyAlignment="1">
      <alignment horizontal="center" wrapText="1"/>
    </xf>
    <xf numFmtId="1" fontId="17" fillId="0" borderId="0" xfId="0" applyNumberFormat="1" applyFont="1" applyFill="1" applyAlignment="1">
      <alignment horizontal="center" wrapText="1"/>
    </xf>
    <xf numFmtId="0" fontId="12" fillId="0" borderId="6" xfId="0" applyFont="1" applyFill="1" applyBorder="1"/>
    <xf numFmtId="0" fontId="20" fillId="0" borderId="6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2" fontId="17" fillId="0" borderId="22" xfId="0" applyNumberFormat="1" applyFont="1" applyFill="1" applyBorder="1" applyAlignment="1">
      <alignment horizontal="center" wrapText="1"/>
    </xf>
    <xf numFmtId="2" fontId="17" fillId="0" borderId="14" xfId="0" applyNumberFormat="1" applyFont="1" applyFill="1" applyBorder="1" applyAlignment="1">
      <alignment wrapText="1"/>
    </xf>
    <xf numFmtId="1" fontId="13" fillId="0" borderId="0" xfId="0" applyNumberFormat="1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7" fillId="0" borderId="4" xfId="0" applyFont="1" applyFill="1" applyBorder="1"/>
    <xf numFmtId="2" fontId="17" fillId="0" borderId="1" xfId="0" applyNumberFormat="1" applyFont="1" applyFill="1" applyBorder="1" applyAlignment="1">
      <alignment horizontal="center" wrapText="1"/>
    </xf>
    <xf numFmtId="2" fontId="17" fillId="0" borderId="2" xfId="0" applyNumberFormat="1" applyFont="1" applyFill="1" applyBorder="1" applyAlignment="1">
      <alignment horizontal="center" wrapText="1"/>
    </xf>
    <xf numFmtId="2" fontId="17" fillId="0" borderId="4" xfId="0" applyNumberFormat="1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25" fillId="0" borderId="11" xfId="0" applyFont="1" applyFill="1" applyBorder="1" applyAlignment="1">
      <alignment wrapText="1"/>
    </xf>
    <xf numFmtId="0" fontId="25" fillId="0" borderId="0" xfId="0" applyFont="1" applyFill="1" applyBorder="1"/>
    <xf numFmtId="0" fontId="13" fillId="0" borderId="11" xfId="0" applyFont="1" applyFill="1" applyBorder="1"/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25" fillId="0" borderId="5" xfId="0" applyFont="1" applyFill="1" applyBorder="1" applyAlignment="1">
      <alignment vertical="top" wrapText="1"/>
    </xf>
    <xf numFmtId="0" fontId="25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65" fontId="17" fillId="0" borderId="0" xfId="0" applyNumberFormat="1" applyFont="1" applyFill="1" applyBorder="1" applyAlignment="1">
      <alignment horizontal="center" wrapText="1"/>
    </xf>
    <xf numFmtId="0" fontId="1" fillId="0" borderId="28" xfId="0" applyFont="1" applyFill="1" applyBorder="1"/>
    <xf numFmtId="49" fontId="13" fillId="0" borderId="0" xfId="0" applyNumberFormat="1" applyFont="1" applyFill="1" applyBorder="1" applyAlignment="1">
      <alignment horizontal="center"/>
    </xf>
    <xf numFmtId="0" fontId="20" fillId="0" borderId="6" xfId="0" applyFont="1" applyFill="1" applyBorder="1" applyAlignment="1"/>
    <xf numFmtId="0" fontId="23" fillId="0" borderId="0" xfId="0" applyFont="1" applyFill="1" applyBorder="1" applyAlignment="1">
      <alignment wrapText="1"/>
    </xf>
    <xf numFmtId="0" fontId="17" fillId="4" borderId="0" xfId="0" applyFont="1" applyFill="1" applyAlignment="1">
      <alignment vertical="top"/>
    </xf>
    <xf numFmtId="0" fontId="17" fillId="4" borderId="0" xfId="0" applyFont="1" applyFill="1"/>
    <xf numFmtId="2" fontId="17" fillId="4" borderId="0" xfId="0" applyNumberFormat="1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7" fillId="4" borderId="0" xfId="0" applyFont="1" applyFill="1" applyAlignment="1">
      <alignment vertical="top" wrapText="1"/>
    </xf>
    <xf numFmtId="0" fontId="17" fillId="4" borderId="0" xfId="0" applyFont="1" applyFill="1" applyAlignment="1">
      <alignment wrapText="1"/>
    </xf>
    <xf numFmtId="0" fontId="17" fillId="4" borderId="8" xfId="0" applyFont="1" applyFill="1" applyBorder="1" applyAlignment="1">
      <alignment wrapText="1"/>
    </xf>
    <xf numFmtId="2" fontId="17" fillId="4" borderId="0" xfId="0" applyNumberFormat="1" applyFont="1" applyFill="1" applyAlignment="1">
      <alignment horizontal="center" wrapText="1"/>
    </xf>
    <xf numFmtId="2" fontId="17" fillId="4" borderId="3" xfId="0" applyNumberFormat="1" applyFont="1" applyFill="1" applyBorder="1" applyAlignment="1">
      <alignment horizontal="center" wrapText="1"/>
    </xf>
    <xf numFmtId="2" fontId="17" fillId="4" borderId="1" xfId="0" applyNumberFormat="1" applyFont="1" applyFill="1" applyBorder="1" applyAlignment="1">
      <alignment horizontal="center" wrapText="1"/>
    </xf>
    <xf numFmtId="0" fontId="17" fillId="4" borderId="3" xfId="0" applyFont="1" applyFill="1" applyBorder="1" applyAlignment="1">
      <alignment horizontal="left" wrapText="1"/>
    </xf>
    <xf numFmtId="2" fontId="17" fillId="4" borderId="5" xfId="0" applyNumberFormat="1" applyFont="1" applyFill="1" applyBorder="1" applyAlignment="1">
      <alignment horizontal="center" vertical="top" wrapText="1"/>
    </xf>
    <xf numFmtId="2" fontId="17" fillId="4" borderId="6" xfId="0" applyNumberFormat="1" applyFont="1" applyFill="1" applyBorder="1" applyAlignment="1">
      <alignment horizontal="center" vertical="top" wrapText="1"/>
    </xf>
    <xf numFmtId="2" fontId="17" fillId="4" borderId="7" xfId="0" applyNumberFormat="1" applyFont="1" applyFill="1" applyBorder="1" applyAlignment="1">
      <alignment horizontal="center" vertical="top" wrapText="1"/>
    </xf>
    <xf numFmtId="2" fontId="17" fillId="4" borderId="8" xfId="0" applyNumberFormat="1" applyFont="1" applyFill="1" applyBorder="1" applyAlignment="1">
      <alignment horizontal="center" vertical="top" wrapText="1"/>
    </xf>
    <xf numFmtId="2" fontId="17" fillId="4" borderId="0" xfId="0" applyNumberFormat="1" applyFont="1" applyFill="1" applyAlignment="1">
      <alignment horizontal="center" vertical="top" wrapText="1"/>
    </xf>
    <xf numFmtId="2" fontId="17" fillId="4" borderId="6" xfId="0" applyNumberFormat="1" applyFont="1" applyFill="1" applyBorder="1" applyAlignment="1">
      <alignment horizontal="center" wrapText="1"/>
    </xf>
    <xf numFmtId="0" fontId="17" fillId="4" borderId="6" xfId="0" applyFont="1" applyFill="1" applyBorder="1" applyAlignment="1">
      <alignment horizontal="left" wrapText="1"/>
    </xf>
    <xf numFmtId="2" fontId="17" fillId="4" borderId="9" xfId="0" applyNumberFormat="1" applyFont="1" applyFill="1" applyBorder="1" applyAlignment="1">
      <alignment horizontal="center" wrapText="1"/>
    </xf>
    <xf numFmtId="2" fontId="17" fillId="4" borderId="10" xfId="0" applyNumberFormat="1" applyFont="1" applyFill="1" applyBorder="1" applyAlignment="1">
      <alignment horizontal="center" wrapText="1"/>
    </xf>
    <xf numFmtId="0" fontId="17" fillId="4" borderId="9" xfId="0" applyFont="1" applyFill="1" applyBorder="1" applyAlignment="1">
      <alignment horizontal="left" wrapText="1"/>
    </xf>
    <xf numFmtId="0" fontId="17" fillId="4" borderId="1" xfId="0" applyFont="1" applyFill="1" applyBorder="1" applyAlignment="1">
      <alignment vertical="top" wrapText="1"/>
    </xf>
    <xf numFmtId="0" fontId="17" fillId="4" borderId="2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 wrapText="1"/>
    </xf>
    <xf numFmtId="0" fontId="17" fillId="4" borderId="5" xfId="0" applyFont="1" applyFill="1" applyBorder="1" applyAlignment="1">
      <alignment horizontal="center" wrapText="1"/>
    </xf>
    <xf numFmtId="0" fontId="17" fillId="4" borderId="3" xfId="0" applyFont="1" applyFill="1" applyBorder="1" applyAlignment="1">
      <alignment wrapText="1"/>
    </xf>
    <xf numFmtId="2" fontId="17" fillId="4" borderId="11" xfId="0" applyNumberFormat="1" applyFont="1" applyFill="1" applyBorder="1" applyAlignment="1">
      <alignment horizontal="center" wrapText="1"/>
    </xf>
    <xf numFmtId="0" fontId="17" fillId="4" borderId="5" xfId="0" applyFont="1" applyFill="1" applyBorder="1" applyAlignment="1">
      <alignment vertical="top" wrapText="1"/>
    </xf>
    <xf numFmtId="0" fontId="17" fillId="4" borderId="6" xfId="0" applyFont="1" applyFill="1" applyBorder="1" applyAlignment="1">
      <alignment horizontal="center" wrapText="1"/>
    </xf>
    <xf numFmtId="2" fontId="17" fillId="4" borderId="5" xfId="0" applyNumberFormat="1" applyFont="1" applyFill="1" applyBorder="1" applyAlignment="1">
      <alignment horizontal="center" wrapText="1"/>
    </xf>
    <xf numFmtId="0" fontId="17" fillId="4" borderId="11" xfId="0" applyFont="1" applyFill="1" applyBorder="1" applyAlignment="1">
      <alignment horizontal="center" wrapText="1"/>
    </xf>
    <xf numFmtId="0" fontId="17" fillId="4" borderId="5" xfId="0" applyFont="1" applyFill="1" applyBorder="1" applyAlignment="1">
      <alignment vertical="top"/>
    </xf>
    <xf numFmtId="0" fontId="17" fillId="4" borderId="11" xfId="0" applyFont="1" applyFill="1" applyBorder="1"/>
    <xf numFmtId="0" fontId="17" fillId="4" borderId="11" xfId="0" applyFont="1" applyFill="1" applyBorder="1" applyAlignment="1">
      <alignment horizontal="center"/>
    </xf>
    <xf numFmtId="165" fontId="17" fillId="4" borderId="0" xfId="0" applyNumberFormat="1" applyFont="1" applyFill="1" applyAlignment="1">
      <alignment horizontal="center"/>
    </xf>
    <xf numFmtId="165" fontId="17" fillId="4" borderId="6" xfId="0" applyNumberFormat="1" applyFont="1" applyFill="1" applyBorder="1" applyAlignment="1">
      <alignment horizontal="center"/>
    </xf>
    <xf numFmtId="2" fontId="17" fillId="4" borderId="5" xfId="0" applyNumberFormat="1" applyFont="1" applyFill="1" applyBorder="1" applyAlignment="1">
      <alignment horizontal="center"/>
    </xf>
    <xf numFmtId="2" fontId="17" fillId="4" borderId="6" xfId="0" applyNumberFormat="1" applyFont="1" applyFill="1" applyBorder="1" applyAlignment="1">
      <alignment horizontal="center"/>
    </xf>
    <xf numFmtId="49" fontId="17" fillId="4" borderId="11" xfId="0" applyNumberFormat="1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49" fontId="17" fillId="4" borderId="6" xfId="0" applyNumberFormat="1" applyFont="1" applyFill="1" applyBorder="1" applyAlignment="1">
      <alignment horizontal="center"/>
    </xf>
    <xf numFmtId="49" fontId="17" fillId="4" borderId="6" xfId="0" applyNumberFormat="1" applyFont="1" applyFill="1" applyBorder="1" applyAlignment="1">
      <alignment horizontal="center" wrapText="1"/>
    </xf>
    <xf numFmtId="0" fontId="17" fillId="4" borderId="5" xfId="0" applyFont="1" applyFill="1" applyBorder="1" applyAlignment="1">
      <alignment wrapText="1"/>
    </xf>
    <xf numFmtId="0" fontId="17" fillId="4" borderId="6" xfId="0" applyFont="1" applyFill="1" applyBorder="1" applyAlignment="1">
      <alignment wrapText="1"/>
    </xf>
    <xf numFmtId="0" fontId="17" fillId="4" borderId="0" xfId="0" applyFont="1" applyFill="1" applyAlignment="1">
      <alignment horizontal="center" wrapText="1"/>
    </xf>
    <xf numFmtId="0" fontId="17" fillId="4" borderId="10" xfId="0" applyFont="1" applyFill="1" applyBorder="1" applyAlignment="1">
      <alignment vertical="top" wrapText="1"/>
    </xf>
    <xf numFmtId="0" fontId="17" fillId="4" borderId="12" xfId="0" applyFont="1" applyFill="1" applyBorder="1" applyAlignment="1">
      <alignment wrapText="1"/>
    </xf>
    <xf numFmtId="0" fontId="17" fillId="4" borderId="9" xfId="0" applyFont="1" applyFill="1" applyBorder="1" applyAlignment="1">
      <alignment horizontal="center" wrapText="1"/>
    </xf>
    <xf numFmtId="0" fontId="17" fillId="4" borderId="10" xfId="0" applyFont="1" applyFill="1" applyBorder="1" applyAlignment="1">
      <alignment horizontal="center" wrapText="1"/>
    </xf>
    <xf numFmtId="0" fontId="17" fillId="4" borderId="9" xfId="0" applyFont="1" applyFill="1" applyBorder="1" applyAlignment="1">
      <alignment wrapText="1"/>
    </xf>
    <xf numFmtId="0" fontId="17" fillId="4" borderId="2" xfId="0" applyFont="1" applyFill="1" applyBorder="1" applyAlignment="1">
      <alignment horizontal="right" wrapText="1"/>
    </xf>
    <xf numFmtId="2" fontId="17" fillId="4" borderId="2" xfId="0" applyNumberFormat="1" applyFont="1" applyFill="1" applyBorder="1" applyAlignment="1">
      <alignment horizontal="center" wrapText="1"/>
    </xf>
    <xf numFmtId="0" fontId="17" fillId="4" borderId="0" xfId="0" applyFont="1" applyFill="1" applyBorder="1" applyAlignment="1">
      <alignment wrapText="1"/>
    </xf>
    <xf numFmtId="0" fontId="17" fillId="4" borderId="6" xfId="0" applyNumberFormat="1" applyFont="1" applyFill="1" applyBorder="1" applyAlignment="1">
      <alignment horizontal="center" wrapText="1"/>
    </xf>
    <xf numFmtId="2" fontId="17" fillId="4" borderId="0" xfId="0" applyNumberFormat="1" applyFont="1" applyFill="1" applyBorder="1" applyAlignment="1">
      <alignment horizontal="center" wrapText="1"/>
    </xf>
    <xf numFmtId="0" fontId="20" fillId="4" borderId="6" xfId="0" applyFont="1" applyFill="1" applyBorder="1" applyAlignment="1">
      <alignment wrapText="1"/>
    </xf>
    <xf numFmtId="165" fontId="17" fillId="4" borderId="0" xfId="0" applyNumberFormat="1" applyFont="1" applyFill="1" applyAlignment="1">
      <alignment horizontal="center" wrapText="1"/>
    </xf>
    <xf numFmtId="165" fontId="17" fillId="4" borderId="6" xfId="0" applyNumberFormat="1" applyFont="1" applyFill="1" applyBorder="1" applyAlignment="1">
      <alignment horizontal="center" wrapText="1"/>
    </xf>
    <xf numFmtId="0" fontId="13" fillId="4" borderId="5" xfId="0" applyFont="1" applyFill="1" applyBorder="1" applyAlignment="1">
      <alignment vertical="top" wrapText="1"/>
    </xf>
    <xf numFmtId="0" fontId="13" fillId="4" borderId="0" xfId="0" applyFont="1" applyFill="1" applyAlignment="1">
      <alignment wrapText="1"/>
    </xf>
    <xf numFmtId="0" fontId="13" fillId="4" borderId="6" xfId="0" applyFont="1" applyFill="1" applyBorder="1" applyAlignment="1">
      <alignment horizontal="center" wrapText="1"/>
    </xf>
    <xf numFmtId="2" fontId="13" fillId="4" borderId="6" xfId="0" applyNumberFormat="1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left" wrapText="1"/>
    </xf>
    <xf numFmtId="2" fontId="13" fillId="4" borderId="0" xfId="0" applyNumberFormat="1" applyFont="1" applyFill="1" applyAlignment="1">
      <alignment horizontal="center" wrapText="1"/>
    </xf>
    <xf numFmtId="2" fontId="13" fillId="4" borderId="5" xfId="0" applyNumberFormat="1" applyFont="1" applyFill="1" applyBorder="1" applyAlignment="1">
      <alignment horizontal="center" wrapText="1"/>
    </xf>
    <xf numFmtId="0" fontId="17" fillId="4" borderId="12" xfId="0" applyFont="1" applyFill="1" applyBorder="1" applyAlignment="1">
      <alignment horizontal="center" wrapText="1"/>
    </xf>
    <xf numFmtId="0" fontId="20" fillId="4" borderId="5" xfId="0" applyFont="1" applyFill="1" applyBorder="1" applyAlignment="1">
      <alignment vertical="top" wrapText="1"/>
    </xf>
    <xf numFmtId="0" fontId="20" fillId="4" borderId="0" xfId="0" applyFont="1" applyFill="1" applyAlignment="1">
      <alignment wrapText="1"/>
    </xf>
    <xf numFmtId="0" fontId="20" fillId="4" borderId="6" xfId="0" applyFont="1" applyFill="1" applyBorder="1" applyAlignment="1">
      <alignment horizontal="center" wrapText="1"/>
    </xf>
    <xf numFmtId="2" fontId="20" fillId="4" borderId="0" xfId="0" applyNumberFormat="1" applyFont="1" applyFill="1" applyAlignment="1">
      <alignment horizontal="center" wrapText="1"/>
    </xf>
    <xf numFmtId="2" fontId="20" fillId="4" borderId="6" xfId="0" applyNumberFormat="1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left" wrapText="1"/>
    </xf>
    <xf numFmtId="2" fontId="20" fillId="4" borderId="5" xfId="0" applyNumberFormat="1" applyFont="1" applyFill="1" applyBorder="1" applyAlignment="1">
      <alignment horizontal="center" wrapText="1"/>
    </xf>
    <xf numFmtId="0" fontId="17" fillId="4" borderId="5" xfId="0" applyFont="1" applyFill="1" applyBorder="1" applyAlignment="1">
      <alignment horizontal="center"/>
    </xf>
    <xf numFmtId="49" fontId="17" fillId="4" borderId="11" xfId="0" applyNumberFormat="1" applyFont="1" applyFill="1" applyBorder="1" applyAlignment="1">
      <alignment horizontal="center" wrapText="1"/>
    </xf>
    <xf numFmtId="0" fontId="17" fillId="4" borderId="11" xfId="0" applyFont="1" applyFill="1" applyBorder="1" applyAlignment="1">
      <alignment wrapText="1"/>
    </xf>
    <xf numFmtId="165" fontId="17" fillId="4" borderId="5" xfId="0" applyNumberFormat="1" applyFont="1" applyFill="1" applyBorder="1" applyAlignment="1">
      <alignment horizontal="center" wrapText="1"/>
    </xf>
    <xf numFmtId="1" fontId="17" fillId="4" borderId="6" xfId="0" applyNumberFormat="1" applyFont="1" applyFill="1" applyBorder="1" applyAlignment="1">
      <alignment horizontal="center" wrapText="1"/>
    </xf>
    <xf numFmtId="0" fontId="17" fillId="4" borderId="10" xfId="0" applyFont="1" applyFill="1" applyBorder="1" applyAlignment="1">
      <alignment vertical="top"/>
    </xf>
    <xf numFmtId="0" fontId="17" fillId="4" borderId="12" xfId="0" applyFont="1" applyFill="1" applyBorder="1"/>
    <xf numFmtId="2" fontId="17" fillId="4" borderId="9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2" fontId="17" fillId="4" borderId="10" xfId="0" applyNumberFormat="1" applyFont="1" applyFill="1" applyBorder="1" applyAlignment="1">
      <alignment horizontal="center"/>
    </xf>
    <xf numFmtId="2" fontId="17" fillId="4" borderId="9" xfId="0" applyNumberFormat="1" applyFont="1" applyFill="1" applyBorder="1" applyAlignment="1">
      <alignment horizontal="center" vertical="center" wrapText="1"/>
    </xf>
    <xf numFmtId="2" fontId="17" fillId="4" borderId="10" xfId="0" applyNumberFormat="1" applyFont="1" applyFill="1" applyBorder="1" applyAlignment="1">
      <alignment horizontal="right" wrapText="1"/>
    </xf>
    <xf numFmtId="49" fontId="17" fillId="4" borderId="2" xfId="0" applyNumberFormat="1" applyFont="1" applyFill="1" applyBorder="1" applyAlignment="1">
      <alignment horizontal="right" wrapText="1"/>
    </xf>
    <xf numFmtId="49" fontId="17" fillId="4" borderId="0" xfId="0" applyNumberFormat="1" applyFont="1" applyFill="1" applyAlignment="1">
      <alignment horizontal="right" wrapText="1"/>
    </xf>
    <xf numFmtId="49" fontId="17" fillId="4" borderId="0" xfId="0" applyNumberFormat="1" applyFont="1" applyFill="1" applyAlignment="1">
      <alignment horizontal="center" wrapText="1"/>
    </xf>
    <xf numFmtId="0" fontId="17" fillId="4" borderId="2" xfId="0" applyFont="1" applyFill="1" applyBorder="1" applyAlignment="1">
      <alignment horizontal="left" wrapText="1"/>
    </xf>
    <xf numFmtId="0" fontId="17" fillId="4" borderId="8" xfId="0" applyFont="1" applyFill="1" applyBorder="1" applyAlignment="1">
      <alignment horizontal="left" wrapText="1"/>
    </xf>
    <xf numFmtId="0" fontId="17" fillId="4" borderId="5" xfId="0" applyFont="1" applyFill="1" applyBorder="1" applyAlignment="1">
      <alignment horizontal="center" vertical="top" wrapText="1"/>
    </xf>
    <xf numFmtId="0" fontId="17" fillId="4" borderId="0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wrapText="1"/>
    </xf>
    <xf numFmtId="49" fontId="17" fillId="4" borderId="3" xfId="0" applyNumberFormat="1" applyFont="1" applyFill="1" applyBorder="1" applyAlignment="1">
      <alignment horizontal="center" wrapText="1"/>
    </xf>
    <xf numFmtId="0" fontId="17" fillId="4" borderId="3" xfId="0" applyFont="1" applyFill="1" applyBorder="1" applyAlignment="1">
      <alignment horizontal="right" wrapText="1"/>
    </xf>
    <xf numFmtId="0" fontId="13" fillId="4" borderId="6" xfId="0" applyFont="1" applyFill="1" applyBorder="1" applyAlignment="1">
      <alignment wrapText="1"/>
    </xf>
    <xf numFmtId="0" fontId="25" fillId="4" borderId="11" xfId="0" applyFont="1" applyFill="1" applyBorder="1" applyAlignment="1">
      <alignment wrapText="1"/>
    </xf>
    <xf numFmtId="0" fontId="25" fillId="4" borderId="5" xfId="0" applyFont="1" applyFill="1" applyBorder="1" applyAlignment="1">
      <alignment vertical="top" wrapText="1"/>
    </xf>
    <xf numFmtId="0" fontId="25" fillId="4" borderId="11" xfId="0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wrapText="1"/>
    </xf>
    <xf numFmtId="2" fontId="25" fillId="4" borderId="5" xfId="0" applyNumberFormat="1" applyFont="1" applyFill="1" applyBorder="1" applyAlignment="1">
      <alignment horizontal="center" wrapText="1"/>
    </xf>
    <xf numFmtId="2" fontId="25" fillId="4" borderId="6" xfId="0" applyNumberFormat="1" applyFont="1" applyFill="1" applyBorder="1" applyAlignment="1">
      <alignment horizontal="center" wrapText="1"/>
    </xf>
    <xf numFmtId="2" fontId="25" fillId="4" borderId="0" xfId="0" applyNumberFormat="1" applyFont="1" applyFill="1" applyAlignment="1">
      <alignment horizontal="center" wrapText="1"/>
    </xf>
    <xf numFmtId="0" fontId="12" fillId="4" borderId="6" xfId="0" applyFont="1" applyFill="1" applyBorder="1" applyAlignment="1">
      <alignment wrapText="1"/>
    </xf>
    <xf numFmtId="49" fontId="25" fillId="4" borderId="11" xfId="0" applyNumberFormat="1" applyFont="1" applyFill="1" applyBorder="1" applyAlignment="1">
      <alignment horizontal="center" wrapText="1"/>
    </xf>
    <xf numFmtId="1" fontId="25" fillId="4" borderId="6" xfId="0" applyNumberFormat="1" applyFont="1" applyFill="1" applyBorder="1" applyAlignment="1">
      <alignment horizontal="center" vertical="center"/>
    </xf>
    <xf numFmtId="165" fontId="25" fillId="4" borderId="6" xfId="0" applyNumberFormat="1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left" wrapText="1"/>
    </xf>
    <xf numFmtId="49" fontId="25" fillId="4" borderId="0" xfId="0" applyNumberFormat="1" applyFont="1" applyFill="1" applyBorder="1" applyAlignment="1">
      <alignment horizontal="center" wrapText="1"/>
    </xf>
    <xf numFmtId="1" fontId="25" fillId="4" borderId="5" xfId="0" applyNumberFormat="1" applyFont="1" applyFill="1" applyBorder="1" applyAlignment="1">
      <alignment horizontal="center" vertical="center"/>
    </xf>
    <xf numFmtId="165" fontId="25" fillId="4" borderId="11" xfId="0" applyNumberFormat="1" applyFont="1" applyFill="1" applyBorder="1" applyAlignment="1">
      <alignment horizontal="center" wrapText="1"/>
    </xf>
    <xf numFmtId="165" fontId="25" fillId="4" borderId="6" xfId="0" applyNumberFormat="1" applyFont="1" applyFill="1" applyBorder="1" applyAlignment="1">
      <alignment horizontal="center" wrapText="1"/>
    </xf>
    <xf numFmtId="0" fontId="25" fillId="4" borderId="0" xfId="0" applyFont="1" applyFill="1" applyAlignment="1">
      <alignment vertical="top" wrapText="1"/>
    </xf>
    <xf numFmtId="0" fontId="25" fillId="4" borderId="5" xfId="0" applyFont="1" applyFill="1" applyBorder="1" applyAlignment="1">
      <alignment horizontal="center" wrapText="1"/>
    </xf>
    <xf numFmtId="0" fontId="17" fillId="4" borderId="0" xfId="0" applyFont="1" applyFill="1" applyBorder="1"/>
    <xf numFmtId="0" fontId="17" fillId="4" borderId="12" xfId="0" applyFont="1" applyFill="1" applyBorder="1" applyAlignment="1">
      <alignment horizontal="center"/>
    </xf>
    <xf numFmtId="49" fontId="17" fillId="4" borderId="10" xfId="0" applyNumberFormat="1" applyFont="1" applyFill="1" applyBorder="1" applyAlignment="1">
      <alignment horizontal="center" wrapText="1"/>
    </xf>
    <xf numFmtId="49" fontId="17" fillId="4" borderId="9" xfId="0" applyNumberFormat="1" applyFont="1" applyFill="1" applyBorder="1" applyAlignment="1">
      <alignment horizontal="center" wrapText="1"/>
    </xf>
    <xf numFmtId="2" fontId="17" fillId="4" borderId="16" xfId="0" applyNumberFormat="1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center" wrapText="1"/>
    </xf>
    <xf numFmtId="0" fontId="17" fillId="4" borderId="4" xfId="0" applyFont="1" applyFill="1" applyBorder="1" applyAlignment="1">
      <alignment wrapText="1"/>
    </xf>
    <xf numFmtId="0" fontId="17" fillId="4" borderId="4" xfId="0" applyFont="1" applyFill="1" applyBorder="1" applyAlignment="1">
      <alignment horizontal="right" wrapText="1"/>
    </xf>
    <xf numFmtId="0" fontId="25" fillId="4" borderId="0" xfId="0" applyFont="1" applyFill="1" applyBorder="1" applyAlignment="1">
      <alignment wrapText="1"/>
    </xf>
    <xf numFmtId="0" fontId="17" fillId="4" borderId="11" xfId="0" applyNumberFormat="1" applyFont="1" applyFill="1" applyBorder="1" applyAlignment="1">
      <alignment horizontal="center" wrapText="1"/>
    </xf>
    <xf numFmtId="0" fontId="17" fillId="4" borderId="6" xfId="0" applyFont="1" applyFill="1" applyBorder="1"/>
    <xf numFmtId="0" fontId="18" fillId="4" borderId="11" xfId="0" applyFont="1" applyFill="1" applyBorder="1"/>
    <xf numFmtId="0" fontId="20" fillId="4" borderId="6" xfId="0" applyFont="1" applyFill="1" applyBorder="1" applyAlignment="1">
      <alignment horizontal="left"/>
    </xf>
    <xf numFmtId="0" fontId="17" fillId="4" borderId="11" xfId="0" applyFont="1" applyFill="1" applyBorder="1" applyAlignment="1">
      <alignment horizontal="left" wrapText="1"/>
    </xf>
    <xf numFmtId="0" fontId="17" fillId="4" borderId="0" xfId="0" applyFont="1" applyFill="1" applyBorder="1" applyAlignment="1">
      <alignment vertical="top" wrapText="1"/>
    </xf>
    <xf numFmtId="0" fontId="25" fillId="4" borderId="15" xfId="0" applyFont="1" applyFill="1" applyBorder="1" applyAlignment="1">
      <alignment vertical="top" wrapText="1"/>
    </xf>
    <xf numFmtId="0" fontId="25" fillId="4" borderId="0" xfId="0" applyFont="1" applyFill="1" applyAlignment="1">
      <alignment wrapText="1"/>
    </xf>
    <xf numFmtId="165" fontId="25" fillId="4" borderId="0" xfId="0" applyNumberFormat="1" applyFont="1" applyFill="1" applyAlignment="1">
      <alignment horizontal="center" wrapText="1"/>
    </xf>
    <xf numFmtId="1" fontId="25" fillId="4" borderId="5" xfId="0" applyNumberFormat="1" applyFont="1" applyFill="1" applyBorder="1" applyAlignment="1">
      <alignment horizontal="center" wrapText="1"/>
    </xf>
    <xf numFmtId="0" fontId="25" fillId="4" borderId="11" xfId="0" applyFont="1" applyFill="1" applyBorder="1" applyAlignment="1">
      <alignment horizontal="left" wrapText="1"/>
    </xf>
    <xf numFmtId="0" fontId="25" fillId="4" borderId="0" xfId="0" applyFont="1" applyFill="1" applyAlignment="1">
      <alignment horizontal="center" wrapText="1"/>
    </xf>
    <xf numFmtId="0" fontId="17" fillId="4" borderId="16" xfId="0" applyFont="1" applyFill="1" applyBorder="1" applyAlignment="1">
      <alignment horizontal="center" wrapText="1"/>
    </xf>
    <xf numFmtId="0" fontId="17" fillId="4" borderId="4" xfId="0" applyFont="1" applyFill="1" applyBorder="1" applyAlignment="1">
      <alignment horizontal="center" wrapText="1"/>
    </xf>
    <xf numFmtId="0" fontId="12" fillId="4" borderId="5" xfId="0" applyFont="1" applyFill="1" applyBorder="1" applyAlignment="1">
      <alignment vertical="top" wrapText="1"/>
    </xf>
    <xf numFmtId="0" fontId="12" fillId="4" borderId="0" xfId="0" applyFont="1" applyFill="1" applyAlignment="1">
      <alignment wrapText="1"/>
    </xf>
    <xf numFmtId="0" fontId="12" fillId="4" borderId="6" xfId="0" applyFont="1" applyFill="1" applyBorder="1" applyAlignment="1">
      <alignment horizontal="center" wrapText="1"/>
    </xf>
    <xf numFmtId="2" fontId="12" fillId="4" borderId="0" xfId="0" applyNumberFormat="1" applyFont="1" applyFill="1" applyAlignment="1">
      <alignment horizontal="center" wrapText="1"/>
    </xf>
    <xf numFmtId="2" fontId="12" fillId="4" borderId="6" xfId="0" applyNumberFormat="1" applyFont="1" applyFill="1" applyBorder="1" applyAlignment="1">
      <alignment horizontal="center" wrapText="1"/>
    </xf>
    <xf numFmtId="0" fontId="12" fillId="4" borderId="11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left" wrapText="1"/>
    </xf>
    <xf numFmtId="2" fontId="12" fillId="4" borderId="5" xfId="0" applyNumberFormat="1" applyFont="1" applyFill="1" applyBorder="1" applyAlignment="1">
      <alignment horizontal="center" wrapText="1"/>
    </xf>
    <xf numFmtId="0" fontId="12" fillId="4" borderId="0" xfId="0" applyFont="1" applyFill="1" applyAlignment="1">
      <alignment vertical="top"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25" fillId="4" borderId="5" xfId="0" applyFont="1" applyFill="1" applyBorder="1" applyAlignment="1">
      <alignment vertical="top"/>
    </xf>
    <xf numFmtId="0" fontId="25" fillId="4" borderId="11" xfId="0" applyFont="1" applyFill="1" applyBorder="1"/>
    <xf numFmtId="0" fontId="25" fillId="4" borderId="6" xfId="0" applyFont="1" applyFill="1" applyBorder="1" applyAlignment="1">
      <alignment horizontal="center"/>
    </xf>
    <xf numFmtId="0" fontId="25" fillId="4" borderId="11" xfId="0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1" fontId="25" fillId="4" borderId="0" xfId="0" applyNumberFormat="1" applyFont="1" applyFill="1" applyBorder="1" applyAlignment="1">
      <alignment horizontal="center"/>
    </xf>
    <xf numFmtId="166" fontId="26" fillId="4" borderId="6" xfId="0" applyNumberFormat="1" applyFont="1" applyFill="1" applyBorder="1" applyAlignment="1">
      <alignment horizontal="center" vertical="center"/>
    </xf>
    <xf numFmtId="2" fontId="26" fillId="4" borderId="34" xfId="0" applyNumberFormat="1" applyFont="1" applyFill="1" applyBorder="1" applyAlignment="1">
      <alignment horizontal="center" vertical="center"/>
    </xf>
    <xf numFmtId="2" fontId="25" fillId="4" borderId="6" xfId="0" applyNumberFormat="1" applyFont="1" applyFill="1" applyBorder="1" applyAlignment="1">
      <alignment horizontal="center"/>
    </xf>
    <xf numFmtId="49" fontId="25" fillId="4" borderId="0" xfId="0" applyNumberFormat="1" applyFont="1" applyFill="1" applyBorder="1" applyAlignment="1">
      <alignment horizontal="center"/>
    </xf>
    <xf numFmtId="0" fontId="25" fillId="4" borderId="6" xfId="0" applyFont="1" applyFill="1" applyBorder="1" applyAlignment="1">
      <alignment horizontal="left"/>
    </xf>
    <xf numFmtId="2" fontId="26" fillId="4" borderId="6" xfId="0" applyNumberFormat="1" applyFont="1" applyFill="1" applyBorder="1" applyAlignment="1">
      <alignment horizontal="center" vertical="center"/>
    </xf>
    <xf numFmtId="2" fontId="25" fillId="4" borderId="5" xfId="0" applyNumberFormat="1" applyFont="1" applyFill="1" applyBorder="1" applyAlignment="1">
      <alignment horizontal="center"/>
    </xf>
    <xf numFmtId="49" fontId="25" fillId="4" borderId="6" xfId="0" applyNumberFormat="1" applyFont="1" applyFill="1" applyBorder="1" applyAlignment="1">
      <alignment horizontal="center"/>
    </xf>
    <xf numFmtId="0" fontId="25" fillId="4" borderId="0" xfId="0" applyFont="1" applyFill="1" applyAlignment="1">
      <alignment horizontal="center"/>
    </xf>
    <xf numFmtId="1" fontId="25" fillId="4" borderId="6" xfId="0" applyNumberFormat="1" applyFont="1" applyFill="1" applyBorder="1" applyAlignment="1">
      <alignment horizontal="center"/>
    </xf>
    <xf numFmtId="49" fontId="25" fillId="4" borderId="11" xfId="0" applyNumberFormat="1" applyFont="1" applyFill="1" applyBorder="1" applyAlignment="1">
      <alignment horizontal="center"/>
    </xf>
    <xf numFmtId="165" fontId="26" fillId="4" borderId="6" xfId="0" applyNumberFormat="1" applyFont="1" applyFill="1" applyBorder="1" applyAlignment="1">
      <alignment horizontal="center" vertical="center"/>
    </xf>
    <xf numFmtId="2" fontId="17" fillId="4" borderId="4" xfId="0" applyNumberFormat="1" applyFont="1" applyFill="1" applyBorder="1" applyAlignment="1">
      <alignment horizontal="center" wrapText="1"/>
    </xf>
    <xf numFmtId="0" fontId="17" fillId="4" borderId="10" xfId="0" applyFont="1" applyFill="1" applyBorder="1" applyAlignment="1">
      <alignment wrapText="1"/>
    </xf>
    <xf numFmtId="0" fontId="20" fillId="4" borderId="6" xfId="0" applyNumberFormat="1" applyFont="1" applyFill="1" applyBorder="1" applyAlignment="1">
      <alignment horizontal="center" wrapText="1"/>
    </xf>
    <xf numFmtId="0" fontId="20" fillId="4" borderId="0" xfId="0" applyNumberFormat="1" applyFont="1" applyFill="1" applyBorder="1" applyAlignment="1">
      <alignment horizontal="right" wrapText="1"/>
    </xf>
    <xf numFmtId="0" fontId="20" fillId="4" borderId="6" xfId="0" applyNumberFormat="1" applyFont="1" applyFill="1" applyBorder="1" applyAlignment="1">
      <alignment horizontal="right" wrapText="1"/>
    </xf>
    <xf numFmtId="2" fontId="20" fillId="4" borderId="0" xfId="0" applyNumberFormat="1" applyFont="1" applyFill="1" applyBorder="1" applyAlignment="1">
      <alignment horizontal="center" wrapText="1"/>
    </xf>
    <xf numFmtId="2" fontId="24" fillId="4" borderId="6" xfId="0" applyNumberFormat="1" applyFont="1" applyFill="1" applyBorder="1" applyAlignment="1">
      <alignment horizontal="center" wrapText="1"/>
    </xf>
    <xf numFmtId="49" fontId="20" fillId="4" borderId="11" xfId="0" applyNumberFormat="1" applyFont="1" applyFill="1" applyBorder="1" applyAlignment="1">
      <alignment horizontal="center" wrapText="1"/>
    </xf>
    <xf numFmtId="0" fontId="20" fillId="4" borderId="0" xfId="0" applyNumberFormat="1" applyFont="1" applyFill="1" applyBorder="1" applyAlignment="1">
      <alignment horizontal="center" wrapText="1"/>
    </xf>
    <xf numFmtId="0" fontId="5" fillId="4" borderId="6" xfId="0" applyFont="1" applyFill="1" applyBorder="1" applyAlignment="1">
      <alignment wrapText="1"/>
    </xf>
    <xf numFmtId="0" fontId="17" fillId="4" borderId="11" xfId="0" applyFont="1" applyFill="1" applyBorder="1" applyAlignment="1">
      <alignment vertical="center" wrapText="1"/>
    </xf>
    <xf numFmtId="0" fontId="22" fillId="4" borderId="0" xfId="0" applyFont="1" applyFill="1" applyAlignment="1">
      <alignment wrapText="1"/>
    </xf>
    <xf numFmtId="0" fontId="22" fillId="4" borderId="6" xfId="0" applyFont="1" applyFill="1" applyBorder="1" applyAlignment="1">
      <alignment horizontal="center" wrapText="1"/>
    </xf>
    <xf numFmtId="0" fontId="22" fillId="4" borderId="0" xfId="0" applyFont="1" applyFill="1" applyAlignment="1">
      <alignment horizontal="center" wrapText="1"/>
    </xf>
    <xf numFmtId="0" fontId="22" fillId="4" borderId="6" xfId="0" applyFont="1" applyFill="1" applyBorder="1" applyAlignment="1">
      <alignment horizontal="left" wrapText="1"/>
    </xf>
    <xf numFmtId="0" fontId="22" fillId="4" borderId="5" xfId="0" applyFont="1" applyFill="1" applyBorder="1" applyAlignment="1">
      <alignment vertical="top" wrapText="1"/>
    </xf>
    <xf numFmtId="2" fontId="17" fillId="4" borderId="6" xfId="0" applyNumberFormat="1" applyFont="1" applyFill="1" applyBorder="1" applyAlignment="1">
      <alignment horizontal="left" wrapText="1"/>
    </xf>
    <xf numFmtId="0" fontId="17" fillId="4" borderId="7" xfId="0" applyFont="1" applyFill="1" applyBorder="1" applyAlignment="1">
      <alignment vertical="top" wrapText="1"/>
    </xf>
    <xf numFmtId="0" fontId="17" fillId="4" borderId="13" xfId="0" applyFont="1" applyFill="1" applyBorder="1" applyAlignment="1">
      <alignment horizontal="center" wrapText="1"/>
    </xf>
    <xf numFmtId="2" fontId="17" fillId="4" borderId="7" xfId="0" applyNumberFormat="1" applyFont="1" applyFill="1" applyBorder="1" applyAlignment="1">
      <alignment horizontal="right" wrapText="1"/>
    </xf>
    <xf numFmtId="2" fontId="17" fillId="4" borderId="13" xfId="0" applyNumberFormat="1" applyFont="1" applyFill="1" applyBorder="1" applyAlignment="1">
      <alignment horizontal="center" wrapText="1"/>
    </xf>
    <xf numFmtId="2" fontId="17" fillId="4" borderId="7" xfId="0" applyNumberFormat="1" applyFont="1" applyFill="1" applyBorder="1" applyAlignment="1">
      <alignment horizontal="center" wrapText="1"/>
    </xf>
    <xf numFmtId="0" fontId="17" fillId="4" borderId="0" xfId="0" applyFont="1" applyFill="1" applyAlignment="1">
      <alignment horizontal="right" wrapText="1"/>
    </xf>
    <xf numFmtId="0" fontId="20" fillId="4" borderId="11" xfId="0" applyFont="1" applyFill="1" applyBorder="1" applyAlignment="1">
      <alignment wrapText="1"/>
    </xf>
    <xf numFmtId="0" fontId="20" fillId="4" borderId="0" xfId="0" applyFont="1" applyFill="1" applyAlignment="1">
      <alignment horizontal="center" wrapText="1"/>
    </xf>
    <xf numFmtId="166" fontId="17" fillId="4" borderId="6" xfId="0" applyNumberFormat="1" applyFont="1" applyFill="1" applyBorder="1" applyAlignment="1">
      <alignment horizontal="center" wrapText="1"/>
    </xf>
    <xf numFmtId="166" fontId="20" fillId="4" borderId="0" xfId="0" applyNumberFormat="1" applyFont="1" applyFill="1" applyAlignment="1">
      <alignment horizontal="center" wrapText="1"/>
    </xf>
    <xf numFmtId="165" fontId="20" fillId="4" borderId="6" xfId="0" applyNumberFormat="1" applyFont="1" applyFill="1" applyBorder="1" applyAlignment="1">
      <alignment horizontal="center" wrapText="1"/>
    </xf>
    <xf numFmtId="166" fontId="20" fillId="4" borderId="6" xfId="0" applyNumberFormat="1" applyFont="1" applyFill="1" applyBorder="1" applyAlignment="1">
      <alignment horizontal="center" wrapText="1"/>
    </xf>
    <xf numFmtId="165" fontId="20" fillId="4" borderId="0" xfId="0" applyNumberFormat="1" applyFont="1" applyFill="1" applyAlignment="1">
      <alignment horizontal="center" wrapText="1"/>
    </xf>
    <xf numFmtId="168" fontId="20" fillId="4" borderId="6" xfId="0" applyNumberFormat="1" applyFont="1" applyFill="1" applyBorder="1" applyAlignment="1">
      <alignment horizontal="center" wrapText="1"/>
    </xf>
    <xf numFmtId="1" fontId="17" fillId="4" borderId="0" xfId="0" applyNumberFormat="1" applyFont="1" applyFill="1" applyAlignment="1">
      <alignment horizontal="center"/>
    </xf>
    <xf numFmtId="0" fontId="17" fillId="4" borderId="6" xfId="0" applyFont="1" applyFill="1" applyBorder="1" applyAlignment="1">
      <alignment horizontal="left"/>
    </xf>
    <xf numFmtId="0" fontId="17" fillId="4" borderId="1" xfId="0" applyFont="1" applyFill="1" applyBorder="1" applyAlignment="1">
      <alignment vertical="top"/>
    </xf>
    <xf numFmtId="0" fontId="17" fillId="4" borderId="4" xfId="0" applyFont="1" applyFill="1" applyBorder="1"/>
    <xf numFmtId="0" fontId="17" fillId="4" borderId="2" xfId="0" applyFont="1" applyFill="1" applyBorder="1" applyAlignment="1">
      <alignment horizontal="center"/>
    </xf>
    <xf numFmtId="2" fontId="17" fillId="4" borderId="3" xfId="0" applyNumberFormat="1" applyFont="1" applyFill="1" applyBorder="1" applyAlignment="1">
      <alignment horizontal="center"/>
    </xf>
    <xf numFmtId="2" fontId="17" fillId="4" borderId="2" xfId="0" applyNumberFormat="1" applyFont="1" applyFill="1" applyBorder="1" applyAlignment="1">
      <alignment horizontal="center"/>
    </xf>
    <xf numFmtId="49" fontId="17" fillId="4" borderId="2" xfId="0" applyNumberFormat="1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1" fontId="17" fillId="4" borderId="2" xfId="0" applyNumberFormat="1" applyFont="1" applyFill="1" applyBorder="1" applyAlignment="1">
      <alignment horizontal="center"/>
    </xf>
    <xf numFmtId="0" fontId="17" fillId="4" borderId="3" xfId="0" applyFont="1" applyFill="1" applyBorder="1" applyAlignment="1">
      <alignment horizontal="left"/>
    </xf>
    <xf numFmtId="49" fontId="17" fillId="4" borderId="0" xfId="0" applyNumberFormat="1" applyFont="1" applyFill="1" applyAlignment="1">
      <alignment horizontal="center"/>
    </xf>
    <xf numFmtId="1" fontId="17" fillId="4" borderId="6" xfId="0" applyNumberFormat="1" applyFont="1" applyFill="1" applyBorder="1" applyAlignment="1">
      <alignment horizontal="center"/>
    </xf>
    <xf numFmtId="0" fontId="17" fillId="4" borderId="9" xfId="0" applyFont="1" applyFill="1" applyBorder="1"/>
    <xf numFmtId="0" fontId="17" fillId="4" borderId="10" xfId="0" applyFont="1" applyFill="1" applyBorder="1" applyAlignment="1">
      <alignment horizontal="right"/>
    </xf>
    <xf numFmtId="0" fontId="17" fillId="4" borderId="2" xfId="0" applyFont="1" applyFill="1" applyBorder="1" applyAlignment="1">
      <alignment horizontal="right"/>
    </xf>
    <xf numFmtId="0" fontId="17" fillId="4" borderId="26" xfId="0" applyFont="1" applyFill="1" applyBorder="1" applyAlignment="1">
      <alignment vertical="top"/>
    </xf>
    <xf numFmtId="0" fontId="17" fillId="4" borderId="35" xfId="0" applyFont="1" applyFill="1" applyBorder="1"/>
    <xf numFmtId="2" fontId="17" fillId="4" borderId="16" xfId="0" applyNumberFormat="1" applyFont="1" applyFill="1" applyBorder="1" applyAlignment="1">
      <alignment horizontal="center"/>
    </xf>
    <xf numFmtId="2" fontId="17" fillId="4" borderId="12" xfId="0" applyNumberFormat="1" applyFont="1" applyFill="1" applyBorder="1" applyAlignment="1">
      <alignment horizontal="center"/>
    </xf>
    <xf numFmtId="0" fontId="17" fillId="4" borderId="36" xfId="0" applyFont="1" applyFill="1" applyBorder="1" applyAlignment="1">
      <alignment vertical="top"/>
    </xf>
    <xf numFmtId="0" fontId="17" fillId="4" borderId="33" xfId="0" applyFont="1" applyFill="1" applyBorder="1"/>
    <xf numFmtId="0" fontId="17" fillId="4" borderId="14" xfId="0" applyFont="1" applyFill="1" applyBorder="1" applyAlignment="1">
      <alignment horizontal="center"/>
    </xf>
    <xf numFmtId="165" fontId="17" fillId="4" borderId="14" xfId="0" applyNumberFormat="1" applyFont="1" applyFill="1" applyBorder="1" applyAlignment="1">
      <alignment horizontal="center"/>
    </xf>
    <xf numFmtId="165" fontId="17" fillId="4" borderId="13" xfId="0" applyNumberFormat="1" applyFont="1" applyFill="1" applyBorder="1" applyAlignment="1">
      <alignment horizontal="center"/>
    </xf>
    <xf numFmtId="165" fontId="17" fillId="4" borderId="13" xfId="0" applyNumberFormat="1" applyFont="1" applyFill="1" applyBorder="1" applyAlignment="1">
      <alignment horizontal="left" wrapText="1"/>
    </xf>
    <xf numFmtId="0" fontId="17" fillId="4" borderId="14" xfId="0" applyFont="1" applyFill="1" applyBorder="1" applyAlignment="1">
      <alignment wrapText="1"/>
    </xf>
    <xf numFmtId="2" fontId="17" fillId="4" borderId="12" xfId="0" applyNumberFormat="1" applyFont="1" applyFill="1" applyBorder="1" applyAlignment="1">
      <alignment horizontal="center" wrapText="1"/>
    </xf>
    <xf numFmtId="167" fontId="17" fillId="4" borderId="0" xfId="0" applyNumberFormat="1" applyFont="1" applyFill="1" applyAlignment="1">
      <alignment horizontal="center" wrapText="1"/>
    </xf>
    <xf numFmtId="0" fontId="17" fillId="4" borderId="11" xfId="0" applyNumberFormat="1" applyFont="1" applyFill="1" applyBorder="1" applyAlignment="1">
      <alignment horizontal="center"/>
    </xf>
    <xf numFmtId="2" fontId="17" fillId="4" borderId="11" xfId="0" applyNumberFormat="1" applyFont="1" applyFill="1" applyBorder="1" applyAlignment="1">
      <alignment horizontal="center"/>
    </xf>
    <xf numFmtId="2" fontId="17" fillId="4" borderId="0" xfId="0" applyNumberFormat="1" applyFont="1" applyFill="1" applyBorder="1" applyAlignment="1">
      <alignment horizontal="center"/>
    </xf>
    <xf numFmtId="0" fontId="17" fillId="4" borderId="0" xfId="0" applyFont="1" applyFill="1" applyBorder="1" applyAlignment="1">
      <alignment vertical="top"/>
    </xf>
    <xf numFmtId="0" fontId="13" fillId="4" borderId="11" xfId="0" applyFont="1" applyFill="1" applyBorder="1"/>
    <xf numFmtId="0" fontId="13" fillId="4" borderId="5" xfId="0" applyFont="1" applyFill="1" applyBorder="1" applyAlignment="1">
      <alignment horizontal="center" wrapText="1"/>
    </xf>
    <xf numFmtId="0" fontId="17" fillId="4" borderId="16" xfId="0" applyFont="1" applyFill="1" applyBorder="1" applyAlignment="1">
      <alignment wrapText="1"/>
    </xf>
    <xf numFmtId="49" fontId="17" fillId="4" borderId="3" xfId="0" applyNumberFormat="1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left"/>
    </xf>
    <xf numFmtId="2" fontId="13" fillId="4" borderId="11" xfId="0" applyNumberFormat="1" applyFont="1" applyFill="1" applyBorder="1" applyAlignment="1">
      <alignment horizontal="center"/>
    </xf>
    <xf numFmtId="49" fontId="13" fillId="4" borderId="11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1" fontId="13" fillId="4" borderId="0" xfId="0" applyNumberFormat="1" applyFont="1" applyFill="1" applyBorder="1" applyAlignment="1">
      <alignment horizontal="center"/>
    </xf>
    <xf numFmtId="1" fontId="13" fillId="4" borderId="0" xfId="0" applyNumberFormat="1" applyFont="1" applyFill="1" applyAlignment="1">
      <alignment horizontal="center"/>
    </xf>
    <xf numFmtId="2" fontId="13" fillId="4" borderId="6" xfId="0" applyNumberFormat="1" applyFont="1" applyFill="1" applyBorder="1" applyAlignment="1">
      <alignment horizontal="center"/>
    </xf>
    <xf numFmtId="1" fontId="13" fillId="4" borderId="11" xfId="0" applyNumberFormat="1" applyFont="1" applyFill="1" applyBorder="1" applyAlignment="1">
      <alignment horizontal="center"/>
    </xf>
    <xf numFmtId="2" fontId="13" fillId="4" borderId="5" xfId="0" applyNumberFormat="1" applyFont="1" applyFill="1" applyBorder="1" applyAlignment="1">
      <alignment horizontal="center"/>
    </xf>
    <xf numFmtId="49" fontId="13" fillId="4" borderId="6" xfId="0" applyNumberFormat="1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1" fontId="13" fillId="4" borderId="6" xfId="0" applyNumberFormat="1" applyFont="1" applyFill="1" applyBorder="1" applyAlignment="1">
      <alignment horizontal="center"/>
    </xf>
    <xf numFmtId="2" fontId="17" fillId="4" borderId="8" xfId="0" applyNumberFormat="1" applyFont="1" applyFill="1" applyBorder="1" applyAlignment="1">
      <alignment horizontal="center" wrapText="1"/>
    </xf>
    <xf numFmtId="0" fontId="17" fillId="4" borderId="23" xfId="0" applyFont="1" applyFill="1" applyBorder="1" applyAlignment="1">
      <alignment wrapText="1"/>
    </xf>
    <xf numFmtId="0" fontId="17" fillId="4" borderId="23" xfId="0" applyFont="1" applyFill="1" applyBorder="1" applyAlignment="1">
      <alignment horizontal="left" wrapText="1"/>
    </xf>
    <xf numFmtId="0" fontId="20" fillId="4" borderId="5" xfId="0" applyFont="1" applyFill="1" applyBorder="1" applyAlignment="1">
      <alignment wrapText="1"/>
    </xf>
    <xf numFmtId="0" fontId="5" fillId="4" borderId="0" xfId="0" applyFont="1" applyFill="1" applyBorder="1" applyAlignment="1">
      <alignment wrapText="1"/>
    </xf>
    <xf numFmtId="0" fontId="20" fillId="4" borderId="11" xfId="0" applyNumberFormat="1" applyFont="1" applyFill="1" applyBorder="1" applyAlignment="1">
      <alignment horizontal="center" wrapText="1"/>
    </xf>
    <xf numFmtId="0" fontId="17" fillId="4" borderId="7" xfId="0" applyFont="1" applyFill="1" applyBorder="1" applyAlignment="1">
      <alignment horizontal="right" wrapText="1"/>
    </xf>
    <xf numFmtId="2" fontId="17" fillId="4" borderId="14" xfId="0" applyNumberFormat="1" applyFont="1" applyFill="1" applyBorder="1" applyAlignment="1">
      <alignment horizont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5" xfId="0" applyFont="1" applyFill="1" applyBorder="1" applyAlignment="1">
      <alignment horizontal="left" vertical="top" wrapText="1"/>
    </xf>
    <xf numFmtId="2" fontId="17" fillId="4" borderId="6" xfId="0" applyNumberFormat="1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165" fontId="13" fillId="4" borderId="6" xfId="0" applyNumberFormat="1" applyFont="1" applyFill="1" applyBorder="1" applyAlignment="1">
      <alignment horizontal="center" wrapText="1"/>
    </xf>
    <xf numFmtId="165" fontId="13" fillId="4" borderId="0" xfId="0" applyNumberFormat="1" applyFont="1" applyFill="1" applyAlignment="1">
      <alignment horizontal="center" wrapText="1"/>
    </xf>
    <xf numFmtId="49" fontId="13" fillId="4" borderId="6" xfId="0" applyNumberFormat="1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left"/>
    </xf>
    <xf numFmtId="2" fontId="17" fillId="4" borderId="9" xfId="0" applyNumberFormat="1" applyFont="1" applyFill="1" applyBorder="1" applyAlignment="1">
      <alignment horizontal="left" wrapText="1"/>
    </xf>
    <xf numFmtId="0" fontId="13" fillId="4" borderId="0" xfId="0" applyFont="1" applyFill="1" applyBorder="1" applyAlignment="1">
      <alignment wrapText="1"/>
    </xf>
    <xf numFmtId="0" fontId="13" fillId="4" borderId="6" xfId="0" applyNumberFormat="1" applyFont="1" applyFill="1" applyBorder="1" applyAlignment="1">
      <alignment horizontal="center" wrapText="1"/>
    </xf>
    <xf numFmtId="2" fontId="13" fillId="4" borderId="0" xfId="0" applyNumberFormat="1" applyFont="1" applyFill="1" applyBorder="1" applyAlignment="1">
      <alignment horizontal="center" wrapText="1"/>
    </xf>
    <xf numFmtId="2" fontId="17" fillId="4" borderId="12" xfId="0" applyNumberFormat="1" applyFont="1" applyFill="1" applyBorder="1" applyAlignment="1">
      <alignment horizontal="right" wrapText="1"/>
    </xf>
    <xf numFmtId="0" fontId="17" fillId="4" borderId="0" xfId="0" applyFont="1" applyFill="1" applyAlignment="1">
      <alignment horizontal="center" vertical="top" wrapText="1"/>
    </xf>
    <xf numFmtId="0" fontId="17" fillId="4" borderId="30" xfId="0" applyFont="1" applyFill="1" applyBorder="1" applyAlignment="1">
      <alignment vertical="top"/>
    </xf>
    <xf numFmtId="0" fontId="17" fillId="4" borderId="31" xfId="0" applyFont="1" applyFill="1" applyBorder="1"/>
    <xf numFmtId="2" fontId="17" fillId="4" borderId="31" xfId="0" applyNumberFormat="1" applyFont="1" applyFill="1" applyBorder="1"/>
    <xf numFmtId="2" fontId="17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vertical="top"/>
    </xf>
    <xf numFmtId="0" fontId="17" fillId="4" borderId="29" xfId="0" applyFont="1" applyFill="1" applyBorder="1"/>
    <xf numFmtId="0" fontId="17" fillId="4" borderId="29" xfId="0" applyFont="1" applyFill="1" applyBorder="1" applyAlignment="1">
      <alignment horizontal="center"/>
    </xf>
    <xf numFmtId="2" fontId="17" fillId="4" borderId="0" xfId="0" applyNumberFormat="1" applyFont="1" applyFill="1" applyAlignment="1">
      <alignment wrapText="1"/>
    </xf>
    <xf numFmtId="0" fontId="20" fillId="4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17" fillId="4" borderId="0" xfId="0" applyFont="1" applyFill="1" applyAlignment="1">
      <alignment horizontal="left" wrapText="1"/>
    </xf>
    <xf numFmtId="0" fontId="12" fillId="4" borderId="0" xfId="0" applyFont="1" applyFill="1" applyAlignment="1">
      <alignment horizontal="left"/>
    </xf>
    <xf numFmtId="1" fontId="17" fillId="4" borderId="0" xfId="0" applyNumberFormat="1" applyFont="1" applyFill="1" applyAlignment="1">
      <alignment wrapText="1"/>
    </xf>
    <xf numFmtId="165" fontId="17" fillId="4" borderId="0" xfId="0" applyNumberFormat="1" applyFont="1" applyFill="1" applyAlignment="1">
      <alignment horizontal="left" wrapText="1"/>
    </xf>
    <xf numFmtId="0" fontId="1" fillId="0" borderId="15" xfId="0" applyFont="1" applyFill="1" applyBorder="1"/>
    <xf numFmtId="0" fontId="21" fillId="0" borderId="0" xfId="0" applyFont="1" applyFill="1" applyAlignment="1">
      <alignment vertical="top"/>
    </xf>
    <xf numFmtId="0" fontId="21" fillId="0" borderId="0" xfId="0" applyFont="1" applyFill="1" applyAlignment="1">
      <alignment vertical="top" wrapText="1"/>
    </xf>
    <xf numFmtId="0" fontId="21" fillId="0" borderId="8" xfId="0" applyFont="1" applyFill="1" applyBorder="1" applyAlignment="1">
      <alignment wrapText="1"/>
    </xf>
    <xf numFmtId="2" fontId="21" fillId="0" borderId="1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left" wrapText="1"/>
    </xf>
    <xf numFmtId="2" fontId="21" fillId="0" borderId="7" xfId="0" applyNumberFormat="1" applyFont="1" applyFill="1" applyBorder="1" applyAlignment="1">
      <alignment horizontal="center" vertical="top" wrapText="1"/>
    </xf>
    <xf numFmtId="2" fontId="21" fillId="0" borderId="8" xfId="0" applyNumberFormat="1" applyFont="1" applyFill="1" applyBorder="1" applyAlignment="1">
      <alignment horizontal="center" vertical="top" wrapText="1"/>
    </xf>
    <xf numFmtId="2" fontId="21" fillId="0" borderId="0" xfId="0" applyNumberFormat="1" applyFont="1" applyFill="1" applyAlignment="1">
      <alignment horizontal="center" vertical="top" wrapText="1"/>
    </xf>
    <xf numFmtId="2" fontId="21" fillId="0" borderId="5" xfId="0" applyNumberFormat="1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left" wrapText="1"/>
    </xf>
    <xf numFmtId="2" fontId="21" fillId="0" borderId="9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vertical="top" wrapText="1"/>
    </xf>
    <xf numFmtId="0" fontId="21" fillId="0" borderId="2" xfId="0" applyFont="1" applyFill="1" applyBorder="1" applyAlignment="1">
      <alignment wrapText="1"/>
    </xf>
    <xf numFmtId="0" fontId="21" fillId="0" borderId="3" xfId="0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vertical="top" wrapText="1"/>
    </xf>
    <xf numFmtId="0" fontId="21" fillId="0" borderId="5" xfId="0" applyFont="1" applyFill="1" applyBorder="1" applyAlignment="1">
      <alignment vertical="top"/>
    </xf>
    <xf numFmtId="0" fontId="21" fillId="0" borderId="11" xfId="0" applyFont="1" applyFill="1" applyBorder="1"/>
    <xf numFmtId="0" fontId="21" fillId="0" borderId="11" xfId="0" applyFont="1" applyFill="1" applyBorder="1" applyAlignment="1">
      <alignment horizontal="center"/>
    </xf>
    <xf numFmtId="2" fontId="21" fillId="0" borderId="5" xfId="0" applyNumberFormat="1" applyFont="1" applyFill="1" applyBorder="1" applyAlignment="1">
      <alignment horizontal="center"/>
    </xf>
    <xf numFmtId="2" fontId="21" fillId="0" borderId="6" xfId="0" applyNumberFormat="1" applyFont="1" applyFill="1" applyBorder="1" applyAlignment="1">
      <alignment horizontal="center"/>
    </xf>
    <xf numFmtId="2" fontId="21" fillId="0" borderId="0" xfId="0" applyNumberFormat="1" applyFont="1" applyFill="1" applyAlignment="1">
      <alignment horizontal="center"/>
    </xf>
    <xf numFmtId="0" fontId="21" fillId="0" borderId="5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wrapText="1"/>
    </xf>
    <xf numFmtId="0" fontId="21" fillId="0" borderId="9" xfId="0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0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/>
    </xf>
    <xf numFmtId="165" fontId="21" fillId="0" borderId="5" xfId="0" applyNumberFormat="1" applyFont="1" applyFill="1" applyBorder="1" applyAlignment="1">
      <alignment horizontal="center" wrapText="1"/>
    </xf>
    <xf numFmtId="1" fontId="21" fillId="0" borderId="6" xfId="0" applyNumberFormat="1" applyFont="1" applyFill="1" applyBorder="1" applyAlignment="1">
      <alignment horizontal="center" wrapText="1"/>
    </xf>
    <xf numFmtId="0" fontId="21" fillId="0" borderId="10" xfId="0" applyFont="1" applyFill="1" applyBorder="1" applyAlignment="1">
      <alignment vertical="top"/>
    </xf>
    <xf numFmtId="0" fontId="21" fillId="0" borderId="12" xfId="0" applyFont="1" applyFill="1" applyBorder="1"/>
    <xf numFmtId="2" fontId="21" fillId="0" borderId="9" xfId="0" applyNumberFormat="1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/>
    </xf>
    <xf numFmtId="2" fontId="21" fillId="0" borderId="9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left" wrapText="1"/>
    </xf>
    <xf numFmtId="0" fontId="21" fillId="0" borderId="8" xfId="0" applyFont="1" applyFill="1" applyBorder="1" applyAlignment="1">
      <alignment horizontal="left" wrapText="1"/>
    </xf>
    <xf numFmtId="0" fontId="21" fillId="0" borderId="11" xfId="0" applyFont="1" applyFill="1" applyBorder="1" applyAlignment="1">
      <alignment wrapText="1"/>
    </xf>
    <xf numFmtId="0" fontId="21" fillId="0" borderId="11" xfId="0" applyFont="1" applyFill="1" applyBorder="1" applyAlignment="1">
      <alignment horizontal="center" wrapText="1"/>
    </xf>
    <xf numFmtId="49" fontId="21" fillId="0" borderId="3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2" fontId="21" fillId="0" borderId="16" xfId="0" applyNumberFormat="1" applyFont="1" applyFill="1" applyBorder="1" applyAlignment="1">
      <alignment horizontal="center" wrapText="1"/>
    </xf>
    <xf numFmtId="0" fontId="21" fillId="0" borderId="4" xfId="0" applyFont="1" applyFill="1" applyBorder="1" applyAlignment="1">
      <alignment wrapText="1"/>
    </xf>
    <xf numFmtId="0" fontId="21" fillId="0" borderId="7" xfId="0" applyFont="1" applyFill="1" applyBorder="1" applyAlignment="1">
      <alignment vertical="top" wrapText="1"/>
    </xf>
    <xf numFmtId="49" fontId="21" fillId="0" borderId="11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vertical="center" wrapText="1"/>
    </xf>
    <xf numFmtId="2" fontId="21" fillId="0" borderId="6" xfId="0" applyNumberFormat="1" applyFont="1" applyFill="1" applyBorder="1" applyAlignment="1">
      <alignment horizontal="left" wrapText="1"/>
    </xf>
    <xf numFmtId="49" fontId="21" fillId="0" borderId="6" xfId="0" applyNumberFormat="1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wrapText="1"/>
    </xf>
    <xf numFmtId="49" fontId="21" fillId="0" borderId="0" xfId="0" applyNumberFormat="1" applyFont="1" applyFill="1" applyAlignment="1">
      <alignment horizontal="right" wrapText="1"/>
    </xf>
    <xf numFmtId="1" fontId="21" fillId="0" borderId="0" xfId="0" applyNumberFormat="1" applyFont="1" applyFill="1" applyAlignment="1">
      <alignment horizontal="center"/>
    </xf>
    <xf numFmtId="0" fontId="21" fillId="0" borderId="6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center"/>
    </xf>
    <xf numFmtId="2" fontId="21" fillId="0" borderId="2" xfId="0" applyNumberFormat="1" applyFont="1" applyFill="1" applyBorder="1" applyAlignment="1">
      <alignment horizontal="center"/>
    </xf>
    <xf numFmtId="49" fontId="21" fillId="0" borderId="9" xfId="0" applyNumberFormat="1" applyFont="1" applyFill="1" applyBorder="1" applyAlignment="1">
      <alignment horizontal="center" wrapText="1"/>
    </xf>
    <xf numFmtId="0" fontId="21" fillId="0" borderId="14" xfId="0" applyFont="1" applyFill="1" applyBorder="1" applyAlignment="1">
      <alignment wrapText="1"/>
    </xf>
    <xf numFmtId="2" fontId="21" fillId="0" borderId="12" xfId="0" applyNumberFormat="1" applyFont="1" applyFill="1" applyBorder="1" applyAlignment="1">
      <alignment horizontal="center" wrapText="1"/>
    </xf>
    <xf numFmtId="0" fontId="21" fillId="0" borderId="11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2" fontId="21" fillId="0" borderId="11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wrapText="1"/>
    </xf>
    <xf numFmtId="2" fontId="21" fillId="0" borderId="13" xfId="0" applyNumberFormat="1" applyFont="1" applyFill="1" applyBorder="1" applyAlignment="1">
      <alignment horizontal="center" wrapText="1"/>
    </xf>
    <xf numFmtId="0" fontId="21" fillId="0" borderId="23" xfId="0" applyFont="1" applyFill="1" applyBorder="1" applyAlignment="1">
      <alignment wrapText="1"/>
    </xf>
    <xf numFmtId="0" fontId="21" fillId="0" borderId="23" xfId="0" applyFont="1" applyFill="1" applyBorder="1" applyAlignment="1">
      <alignment horizontal="left" wrapText="1"/>
    </xf>
    <xf numFmtId="2" fontId="21" fillId="0" borderId="14" xfId="0" applyNumberFormat="1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left" wrapText="1"/>
    </xf>
    <xf numFmtId="0" fontId="21" fillId="0" borderId="5" xfId="0" applyFont="1" applyFill="1" applyBorder="1" applyAlignment="1">
      <alignment horizontal="left" vertical="top" wrapText="1"/>
    </xf>
    <xf numFmtId="2" fontId="21" fillId="0" borderId="6" xfId="0" applyNumberFormat="1" applyFont="1" applyFill="1" applyBorder="1" applyAlignment="1">
      <alignment wrapText="1"/>
    </xf>
    <xf numFmtId="2" fontId="21" fillId="0" borderId="9" xfId="0" applyNumberFormat="1" applyFont="1" applyFill="1" applyBorder="1" applyAlignment="1">
      <alignment horizontal="left" wrapText="1"/>
    </xf>
    <xf numFmtId="1" fontId="21" fillId="0" borderId="0" xfId="0" applyNumberFormat="1" applyFont="1" applyFill="1" applyAlignment="1">
      <alignment wrapText="1"/>
    </xf>
    <xf numFmtId="165" fontId="21" fillId="0" borderId="0" xfId="0" applyNumberFormat="1" applyFont="1" applyFill="1" applyAlignment="1">
      <alignment horizontal="left" wrapText="1"/>
    </xf>
    <xf numFmtId="2" fontId="21" fillId="0" borderId="0" xfId="0" applyNumberFormat="1" applyFont="1" applyFill="1" applyAlignment="1">
      <alignment vertical="top" wrapText="1"/>
    </xf>
    <xf numFmtId="0" fontId="21" fillId="0" borderId="0" xfId="0" applyFont="1" applyFill="1" applyAlignment="1">
      <alignment horizontal="right"/>
    </xf>
    <xf numFmtId="2" fontId="21" fillId="0" borderId="0" xfId="0" applyNumberFormat="1" applyFont="1" applyFill="1"/>
    <xf numFmtId="2" fontId="21" fillId="0" borderId="0" xfId="0" applyNumberFormat="1" applyFont="1" applyFill="1" applyAlignment="1"/>
    <xf numFmtId="0" fontId="21" fillId="0" borderId="15" xfId="0" applyFont="1" applyFill="1" applyBorder="1" applyAlignment="1">
      <alignment vertical="top" wrapText="1"/>
    </xf>
    <xf numFmtId="1" fontId="21" fillId="0" borderId="5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/>
    </xf>
    <xf numFmtId="1" fontId="21" fillId="0" borderId="0" xfId="0" applyNumberFormat="1" applyFont="1" applyFill="1" applyBorder="1" applyAlignment="1">
      <alignment horizontal="center"/>
    </xf>
    <xf numFmtId="0" fontId="27" fillId="0" borderId="0" xfId="0" applyFont="1" applyFill="1"/>
    <xf numFmtId="0" fontId="21" fillId="0" borderId="15" xfId="0" applyFont="1" applyFill="1" applyBorder="1"/>
    <xf numFmtId="0" fontId="21" fillId="0" borderId="19" xfId="0" applyFont="1" applyFill="1" applyBorder="1"/>
    <xf numFmtId="0" fontId="21" fillId="0" borderId="37" xfId="0" applyFont="1" applyFill="1" applyBorder="1"/>
    <xf numFmtId="0" fontId="21" fillId="0" borderId="28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wrapText="1"/>
    </xf>
    <xf numFmtId="0" fontId="21" fillId="0" borderId="5" xfId="0" applyFont="1" applyFill="1" applyBorder="1"/>
    <xf numFmtId="0" fontId="21" fillId="0" borderId="10" xfId="0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21" fillId="0" borderId="25" xfId="0" applyFont="1" applyFill="1" applyBorder="1" applyAlignment="1">
      <alignment wrapText="1"/>
    </xf>
    <xf numFmtId="0" fontId="21" fillId="0" borderId="13" xfId="0" applyFont="1" applyFill="1" applyBorder="1" applyAlignment="1">
      <alignment wrapText="1"/>
    </xf>
    <xf numFmtId="0" fontId="21" fillId="0" borderId="10" xfId="0" applyFont="1" applyFill="1" applyBorder="1"/>
    <xf numFmtId="0" fontId="21" fillId="0" borderId="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wrapText="1"/>
    </xf>
    <xf numFmtId="2" fontId="21" fillId="0" borderId="8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right" wrapText="1"/>
    </xf>
    <xf numFmtId="0" fontId="21" fillId="0" borderId="2" xfId="0" applyFont="1" applyFill="1" applyBorder="1" applyAlignment="1">
      <alignment horizontal="right" wrapText="1"/>
    </xf>
    <xf numFmtId="0" fontId="21" fillId="0" borderId="5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center" wrapText="1"/>
    </xf>
    <xf numFmtId="2" fontId="21" fillId="0" borderId="9" xfId="0" applyNumberFormat="1" applyFont="1" applyFill="1" applyBorder="1" applyAlignment="1">
      <alignment wrapText="1"/>
    </xf>
    <xf numFmtId="2" fontId="21" fillId="0" borderId="22" xfId="0" applyNumberFormat="1" applyFont="1" applyFill="1" applyBorder="1" applyAlignment="1">
      <alignment horizontal="center" wrapText="1"/>
    </xf>
    <xf numFmtId="2" fontId="21" fillId="0" borderId="14" xfId="0" applyNumberFormat="1" applyFont="1" applyFill="1" applyBorder="1" applyAlignment="1">
      <alignment wrapText="1"/>
    </xf>
    <xf numFmtId="0" fontId="21" fillId="0" borderId="6" xfId="0" applyFont="1" applyFill="1" applyBorder="1" applyAlignment="1"/>
    <xf numFmtId="0" fontId="21" fillId="0" borderId="0" xfId="0" applyFont="1" applyFill="1" applyBorder="1"/>
    <xf numFmtId="2" fontId="21" fillId="0" borderId="12" xfId="0" applyNumberFormat="1" applyFont="1" applyFill="1" applyBorder="1" applyAlignment="1">
      <alignment wrapText="1"/>
    </xf>
    <xf numFmtId="0" fontId="21" fillId="0" borderId="1" xfId="0" applyFont="1" applyFill="1" applyBorder="1"/>
    <xf numFmtId="0" fontId="21" fillId="0" borderId="2" xfId="0" applyFont="1" applyFill="1" applyBorder="1"/>
    <xf numFmtId="49" fontId="21" fillId="0" borderId="3" xfId="0" applyNumberFormat="1" applyFont="1" applyFill="1" applyBorder="1" applyAlignment="1">
      <alignment horizontal="center"/>
    </xf>
    <xf numFmtId="2" fontId="21" fillId="0" borderId="3" xfId="0" applyNumberFormat="1" applyFont="1" applyFill="1" applyBorder="1" applyAlignment="1">
      <alignment horizontal="center"/>
    </xf>
    <xf numFmtId="0" fontId="21" fillId="0" borderId="7" xfId="0" applyFont="1" applyFill="1" applyBorder="1" applyAlignment="1">
      <alignment wrapText="1"/>
    </xf>
    <xf numFmtId="0" fontId="21" fillId="0" borderId="16" xfId="0" applyFont="1" applyFill="1" applyBorder="1" applyAlignment="1">
      <alignment wrapText="1"/>
    </xf>
    <xf numFmtId="0" fontId="21" fillId="0" borderId="0" xfId="0" applyFont="1" applyFill="1" applyAlignment="1"/>
    <xf numFmtId="1" fontId="21" fillId="0" borderId="6" xfId="0" applyNumberFormat="1" applyFont="1" applyFill="1" applyBorder="1" applyAlignment="1">
      <alignment horizontal="center"/>
    </xf>
    <xf numFmtId="0" fontId="21" fillId="0" borderId="12" xfId="0" applyFont="1" applyFill="1" applyBorder="1" applyAlignment="1">
      <alignment horizontal="left" wrapText="1"/>
    </xf>
    <xf numFmtId="165" fontId="17" fillId="4" borderId="0" xfId="0" applyNumberFormat="1" applyFont="1" applyFill="1" applyBorder="1" applyAlignment="1">
      <alignment horizontal="left" wrapText="1"/>
    </xf>
    <xf numFmtId="0" fontId="13" fillId="2" borderId="11" xfId="0" applyFont="1" applyFill="1" applyBorder="1" applyAlignment="1">
      <alignment wrapText="1"/>
    </xf>
    <xf numFmtId="0" fontId="13" fillId="2" borderId="11" xfId="0" applyFont="1" applyFill="1" applyBorder="1" applyAlignment="1">
      <alignment horizontal="center" wrapText="1"/>
    </xf>
    <xf numFmtId="2" fontId="13" fillId="2" borderId="0" xfId="0" applyNumberFormat="1" applyFont="1" applyFill="1" applyAlignment="1">
      <alignment horizontal="center" wrapText="1"/>
    </xf>
    <xf numFmtId="2" fontId="13" fillId="2" borderId="6" xfId="0" applyNumberFormat="1" applyFont="1" applyFill="1" applyBorder="1" applyAlignment="1">
      <alignment horizontal="center" wrapText="1"/>
    </xf>
    <xf numFmtId="2" fontId="13" fillId="2" borderId="5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left" wrapText="1"/>
    </xf>
    <xf numFmtId="0" fontId="1" fillId="2" borderId="11" xfId="0" applyFont="1" applyFill="1" applyBorder="1"/>
    <xf numFmtId="0" fontId="13" fillId="2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2" fontId="13" fillId="2" borderId="0" xfId="0" applyNumberFormat="1" applyFont="1" applyFill="1" applyBorder="1" applyAlignment="1">
      <alignment horizontal="center" wrapText="1"/>
    </xf>
    <xf numFmtId="49" fontId="17" fillId="2" borderId="11" xfId="0" applyNumberFormat="1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2" fontId="17" fillId="2" borderId="5" xfId="0" applyNumberFormat="1" applyFont="1" applyFill="1" applyBorder="1" applyAlignment="1">
      <alignment horizontal="center" wrapText="1"/>
    </xf>
    <xf numFmtId="2" fontId="17" fillId="2" borderId="6" xfId="0" applyNumberFormat="1" applyFont="1" applyFill="1" applyBorder="1" applyAlignment="1">
      <alignment horizontal="center" wrapText="1"/>
    </xf>
    <xf numFmtId="2" fontId="17" fillId="2" borderId="0" xfId="0" applyNumberFormat="1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left" wrapText="1"/>
    </xf>
    <xf numFmtId="0" fontId="2" fillId="4" borderId="11" xfId="0" applyFont="1" applyFill="1" applyBorder="1"/>
    <xf numFmtId="0" fontId="0" fillId="4" borderId="11" xfId="0" applyFont="1" applyFill="1" applyBorder="1"/>
    <xf numFmtId="0" fontId="2" fillId="2" borderId="11" xfId="0" applyFont="1" applyFill="1" applyBorder="1"/>
    <xf numFmtId="0" fontId="2" fillId="0" borderId="15" xfId="0" applyFont="1" applyBorder="1"/>
    <xf numFmtId="0" fontId="2" fillId="4" borderId="19" xfId="0" applyFont="1" applyFill="1" applyBorder="1"/>
    <xf numFmtId="0" fontId="2" fillId="0" borderId="11" xfId="0" applyFont="1" applyBorder="1"/>
    <xf numFmtId="0" fontId="2" fillId="4" borderId="37" xfId="0" applyFont="1" applyFill="1" applyBorder="1"/>
    <xf numFmtId="0" fontId="2" fillId="4" borderId="28" xfId="0" applyFont="1" applyFill="1" applyBorder="1"/>
    <xf numFmtId="0" fontId="2" fillId="4" borderId="34" xfId="0" applyFont="1" applyFill="1" applyBorder="1"/>
    <xf numFmtId="0" fontId="2" fillId="0" borderId="11" xfId="0" applyFont="1" applyFill="1" applyBorder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0" borderId="17" xfId="0" applyFont="1" applyFill="1" applyBorder="1"/>
    <xf numFmtId="2" fontId="2" fillId="0" borderId="17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6" fillId="0" borderId="0" xfId="0" applyFont="1" applyFill="1" applyAlignment="1">
      <alignment wrapText="1"/>
    </xf>
    <xf numFmtId="0" fontId="1" fillId="0" borderId="18" xfId="0" applyFont="1" applyFill="1" applyBorder="1"/>
    <xf numFmtId="0" fontId="1" fillId="0" borderId="0" xfId="0" applyFont="1" applyFill="1"/>
    <xf numFmtId="0" fontId="1" fillId="2" borderId="18" xfId="0" applyFont="1" applyFill="1" applyBorder="1"/>
    <xf numFmtId="2" fontId="2" fillId="2" borderId="17" xfId="0" applyNumberFormat="1" applyFont="1" applyFill="1" applyBorder="1" applyAlignment="1">
      <alignment horizontal="center"/>
    </xf>
    <xf numFmtId="0" fontId="1" fillId="2" borderId="19" xfId="0" applyFont="1" applyFill="1" applyBorder="1"/>
    <xf numFmtId="2" fontId="2" fillId="2" borderId="18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left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top" wrapText="1"/>
    </xf>
    <xf numFmtId="0" fontId="17" fillId="4" borderId="11" xfId="0" applyFont="1" applyFill="1" applyBorder="1" applyAlignment="1">
      <alignment horizontal="center" vertical="top" wrapText="1"/>
    </xf>
    <xf numFmtId="0" fontId="17" fillId="4" borderId="7" xfId="0" applyFont="1" applyFill="1" applyBorder="1" applyAlignment="1">
      <alignment horizontal="center" vertical="top" wrapText="1"/>
    </xf>
    <xf numFmtId="0" fontId="17" fillId="4" borderId="14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wrapText="1"/>
    </xf>
    <xf numFmtId="2" fontId="17" fillId="4" borderId="2" xfId="0" applyNumberFormat="1" applyFont="1" applyFill="1" applyBorder="1" applyAlignment="1">
      <alignment horizontal="center" wrapText="1"/>
    </xf>
    <xf numFmtId="2" fontId="17" fillId="4" borderId="4" xfId="0" applyNumberFormat="1" applyFont="1" applyFill="1" applyBorder="1" applyAlignment="1">
      <alignment horizontal="center" wrapText="1"/>
    </xf>
    <xf numFmtId="0" fontId="17" fillId="4" borderId="0" xfId="0" applyFont="1" applyFill="1" applyAlignment="1">
      <alignment horizontal="left"/>
    </xf>
    <xf numFmtId="49" fontId="17" fillId="4" borderId="2" xfId="0" applyNumberFormat="1" applyFont="1" applyFill="1" applyBorder="1" applyAlignment="1">
      <alignment horizontal="center" wrapText="1"/>
    </xf>
    <xf numFmtId="0" fontId="13" fillId="4" borderId="0" xfId="0" applyFont="1" applyFill="1" applyAlignment="1">
      <alignment horizontal="left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/>
    </xf>
    <xf numFmtId="2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/>
    </xf>
    <xf numFmtId="49" fontId="21" fillId="0" borderId="23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left" vertical="top" wrapText="1"/>
    </xf>
    <xf numFmtId="2" fontId="21" fillId="0" borderId="0" xfId="0" applyNumberFormat="1" applyFont="1" applyFill="1" applyAlignment="1">
      <alignment horizontal="center"/>
    </xf>
    <xf numFmtId="2" fontId="21" fillId="0" borderId="0" xfId="0" applyNumberFormat="1" applyFont="1" applyFill="1" applyAlignment="1">
      <alignment horizontal="left"/>
    </xf>
    <xf numFmtId="0" fontId="4" fillId="0" borderId="8" xfId="0" applyFont="1" applyBorder="1" applyAlignment="1">
      <alignment horizontal="left"/>
    </xf>
    <xf numFmtId="2" fontId="17" fillId="0" borderId="1" xfId="0" applyNumberFormat="1" applyFont="1" applyFill="1" applyBorder="1" applyAlignment="1">
      <alignment horizontal="center" wrapText="1"/>
    </xf>
    <xf numFmtId="2" fontId="17" fillId="0" borderId="2" xfId="0" applyNumberFormat="1" applyFont="1" applyFill="1" applyBorder="1" applyAlignment="1">
      <alignment horizontal="center" wrapText="1"/>
    </xf>
    <xf numFmtId="2" fontId="17" fillId="0" borderId="4" xfId="0" applyNumberFormat="1" applyFont="1" applyFill="1" applyBorder="1" applyAlignment="1">
      <alignment horizontal="center" wrapText="1"/>
    </xf>
    <xf numFmtId="0" fontId="23" fillId="0" borderId="0" xfId="0" applyFont="1" applyFill="1" applyAlignment="1">
      <alignment horizontal="left" wrapText="1"/>
    </xf>
    <xf numFmtId="0" fontId="21" fillId="0" borderId="2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H1014"/>
  <sheetViews>
    <sheetView topLeftCell="A495" zoomScale="90" zoomScaleNormal="90" workbookViewId="0">
      <selection activeCell="Q516" sqref="Q516"/>
    </sheetView>
  </sheetViews>
  <sheetFormatPr defaultRowHeight="15.75" x14ac:dyDescent="0.25"/>
  <cols>
    <col min="1" max="1" width="30.85546875" style="317" customWidth="1"/>
    <col min="2" max="2" width="21.5703125" style="318" customWidth="1"/>
    <col min="3" max="3" width="13.42578125" style="596" customWidth="1"/>
    <col min="4" max="4" width="9.5703125" style="596" customWidth="1"/>
    <col min="5" max="5" width="10" style="318" customWidth="1"/>
    <col min="6" max="6" width="11.42578125" style="320" customWidth="1"/>
    <col min="7" max="7" width="10" style="320" customWidth="1"/>
    <col min="8" max="8" width="11.42578125" style="320" customWidth="1"/>
    <col min="9" max="9" width="12.140625" style="320" customWidth="1"/>
    <col min="10" max="10" width="23.85546875" style="597" customWidth="1"/>
    <col min="11" max="95" width="9.140625" style="69"/>
  </cols>
  <sheetData>
    <row r="1" spans="1:178" s="41" customFormat="1" x14ac:dyDescent="0.25">
      <c r="A1" s="313"/>
      <c r="B1" s="314"/>
      <c r="C1" s="315" t="s">
        <v>268</v>
      </c>
      <c r="D1" s="315"/>
      <c r="E1" s="315"/>
      <c r="F1" s="315"/>
      <c r="G1" s="315"/>
      <c r="H1" s="315"/>
      <c r="I1" s="315"/>
      <c r="J1" s="594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39"/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39"/>
      <c r="BT1" s="239"/>
      <c r="BU1" s="239"/>
      <c r="BV1" s="239"/>
      <c r="BW1" s="239"/>
      <c r="BX1" s="239"/>
      <c r="BY1" s="239"/>
      <c r="BZ1" s="239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39"/>
      <c r="CO1" s="239"/>
      <c r="CP1" s="239"/>
      <c r="CQ1" s="239"/>
    </row>
    <row r="2" spans="1:178" s="41" customFormat="1" x14ac:dyDescent="0.25">
      <c r="A2" s="313"/>
      <c r="B2" s="314"/>
      <c r="C2" s="316" t="s">
        <v>236</v>
      </c>
      <c r="D2" s="316"/>
      <c r="E2" s="316"/>
      <c r="F2" s="316"/>
      <c r="G2" s="316"/>
      <c r="H2" s="316"/>
      <c r="I2" s="316"/>
      <c r="J2" s="594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Q2" s="239"/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  <c r="BR2" s="239"/>
      <c r="BS2" s="239"/>
      <c r="BT2" s="239"/>
      <c r="BU2" s="239"/>
      <c r="BV2" s="239"/>
      <c r="BW2" s="239"/>
      <c r="BX2" s="239"/>
      <c r="BY2" s="239"/>
      <c r="BZ2" s="239"/>
      <c r="CA2" s="239"/>
      <c r="CB2" s="239"/>
      <c r="CC2" s="239"/>
      <c r="CD2" s="239"/>
      <c r="CE2" s="239"/>
      <c r="CF2" s="239"/>
      <c r="CG2" s="239"/>
      <c r="CH2" s="239"/>
      <c r="CI2" s="239"/>
      <c r="CJ2" s="239"/>
      <c r="CK2" s="239"/>
      <c r="CL2" s="239"/>
      <c r="CM2" s="239"/>
      <c r="CN2" s="239"/>
      <c r="CO2" s="239"/>
      <c r="CP2" s="239"/>
      <c r="CQ2" s="239"/>
    </row>
    <row r="3" spans="1:178" s="41" customFormat="1" x14ac:dyDescent="0.25">
      <c r="A3" s="313"/>
      <c r="B3" s="314"/>
      <c r="C3" s="316" t="s">
        <v>273</v>
      </c>
      <c r="D3" s="316"/>
      <c r="E3" s="316"/>
      <c r="F3" s="316"/>
      <c r="G3" s="316"/>
      <c r="H3" s="316"/>
      <c r="I3" s="316"/>
      <c r="J3" s="594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</row>
    <row r="4" spans="1:178" x14ac:dyDescent="0.25">
      <c r="A4" s="313"/>
      <c r="B4" s="314"/>
      <c r="C4" s="314"/>
      <c r="D4" s="314"/>
      <c r="E4" s="316"/>
      <c r="F4" s="316"/>
      <c r="G4" s="316"/>
      <c r="H4" s="316"/>
      <c r="I4" s="316"/>
      <c r="J4" s="593"/>
    </row>
    <row r="5" spans="1:178" ht="16.5" thickBot="1" x14ac:dyDescent="0.3">
      <c r="A5" s="317" t="s">
        <v>2</v>
      </c>
      <c r="C5" s="319"/>
      <c r="D5" s="318"/>
      <c r="J5" s="594"/>
    </row>
    <row r="6" spans="1:178" ht="26.25" customHeight="1" x14ac:dyDescent="0.25">
      <c r="A6" s="800" t="s">
        <v>224</v>
      </c>
      <c r="B6" s="801"/>
      <c r="C6" s="793" t="s">
        <v>220</v>
      </c>
      <c r="D6" s="322" t="s">
        <v>3</v>
      </c>
      <c r="E6" s="321" t="s">
        <v>3</v>
      </c>
      <c r="F6" s="802" t="s">
        <v>221</v>
      </c>
      <c r="G6" s="803"/>
      <c r="H6" s="804"/>
      <c r="I6" s="322" t="s">
        <v>4</v>
      </c>
      <c r="J6" s="323" t="s">
        <v>222</v>
      </c>
    </row>
    <row r="7" spans="1:178" ht="16.5" thickBot="1" x14ac:dyDescent="0.3">
      <c r="A7" s="796" t="s">
        <v>223</v>
      </c>
      <c r="B7" s="797"/>
      <c r="C7" s="794"/>
      <c r="D7" s="324" t="s">
        <v>5</v>
      </c>
      <c r="E7" s="325" t="s">
        <v>5</v>
      </c>
      <c r="F7" s="326"/>
      <c r="G7" s="327"/>
      <c r="H7" s="328"/>
      <c r="I7" s="324" t="s">
        <v>6</v>
      </c>
      <c r="J7" s="330"/>
    </row>
    <row r="8" spans="1:178" ht="16.5" thickBot="1" x14ac:dyDescent="0.3">
      <c r="A8" s="798"/>
      <c r="B8" s="799"/>
      <c r="C8" s="795"/>
      <c r="D8" s="331" t="s">
        <v>7</v>
      </c>
      <c r="E8" s="331" t="s">
        <v>8</v>
      </c>
      <c r="F8" s="331" t="s">
        <v>9</v>
      </c>
      <c r="G8" s="331" t="s">
        <v>10</v>
      </c>
      <c r="H8" s="332" t="s">
        <v>11</v>
      </c>
      <c r="I8" s="332" t="s">
        <v>12</v>
      </c>
      <c r="J8" s="333"/>
    </row>
    <row r="9" spans="1:178" x14ac:dyDescent="0.25">
      <c r="A9" s="334"/>
      <c r="B9" s="335" t="s">
        <v>13</v>
      </c>
      <c r="C9" s="336"/>
      <c r="D9" s="337"/>
      <c r="E9" s="338"/>
      <c r="F9" s="329"/>
      <c r="G9" s="329"/>
      <c r="H9" s="339"/>
      <c r="I9" s="329"/>
      <c r="J9" s="323"/>
    </row>
    <row r="10" spans="1:178" s="26" customFormat="1" ht="31.5" x14ac:dyDescent="0.25">
      <c r="A10" s="340" t="s">
        <v>420</v>
      </c>
      <c r="B10" s="318"/>
      <c r="C10" s="341" t="s">
        <v>242</v>
      </c>
      <c r="D10" s="329"/>
      <c r="E10" s="329"/>
      <c r="F10" s="342">
        <v>3.92</v>
      </c>
      <c r="G10" s="329">
        <v>4.37</v>
      </c>
      <c r="H10" s="329">
        <v>18.992999999999999</v>
      </c>
      <c r="I10" s="342">
        <v>131</v>
      </c>
      <c r="J10" s="330" t="s">
        <v>185</v>
      </c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</row>
    <row r="11" spans="1:178" s="26" customFormat="1" x14ac:dyDescent="0.25">
      <c r="A11" s="340"/>
      <c r="B11" s="750" t="s">
        <v>68</v>
      </c>
      <c r="C11" s="343"/>
      <c r="D11" s="329">
        <v>11</v>
      </c>
      <c r="E11" s="329">
        <v>11</v>
      </c>
      <c r="F11" s="329"/>
      <c r="G11" s="320"/>
      <c r="H11" s="329"/>
      <c r="I11" s="320"/>
      <c r="J11" s="330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</row>
    <row r="12" spans="1:178" s="26" customFormat="1" x14ac:dyDescent="0.25">
      <c r="A12" s="340"/>
      <c r="B12" s="750" t="s">
        <v>99</v>
      </c>
      <c r="C12" s="343"/>
      <c r="D12" s="329">
        <v>8</v>
      </c>
      <c r="E12" s="329">
        <v>8</v>
      </c>
      <c r="F12" s="329"/>
      <c r="G12" s="320"/>
      <c r="H12" s="329"/>
      <c r="I12" s="320"/>
      <c r="J12" s="330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</row>
    <row r="13" spans="1:178" s="26" customFormat="1" x14ac:dyDescent="0.25">
      <c r="A13" s="340"/>
      <c r="B13" s="751" t="s">
        <v>17</v>
      </c>
      <c r="C13" s="343"/>
      <c r="D13" s="329">
        <v>65</v>
      </c>
      <c r="E13" s="329">
        <v>65</v>
      </c>
      <c r="F13" s="329"/>
      <c r="G13" s="320"/>
      <c r="H13" s="329"/>
      <c r="I13" s="320"/>
      <c r="J13" s="330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</row>
    <row r="14" spans="1:178" s="26" customFormat="1" x14ac:dyDescent="0.25">
      <c r="A14" s="340"/>
      <c r="B14" s="750" t="s">
        <v>16</v>
      </c>
      <c r="C14" s="343"/>
      <c r="D14" s="329">
        <v>65</v>
      </c>
      <c r="E14" s="329">
        <v>65</v>
      </c>
      <c r="F14" s="329"/>
      <c r="G14" s="320"/>
      <c r="H14" s="329"/>
      <c r="I14" s="320"/>
      <c r="J14" s="330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</row>
    <row r="15" spans="1:178" s="26" customFormat="1" x14ac:dyDescent="0.25">
      <c r="A15" s="340"/>
      <c r="B15" s="750" t="s">
        <v>18</v>
      </c>
      <c r="C15" s="343"/>
      <c r="D15" s="329">
        <v>0.75</v>
      </c>
      <c r="E15" s="329">
        <v>0.75</v>
      </c>
      <c r="F15" s="329"/>
      <c r="G15" s="320"/>
      <c r="H15" s="329"/>
      <c r="I15" s="320"/>
      <c r="J15" s="330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</row>
    <row r="16" spans="1:178" s="26" customFormat="1" x14ac:dyDescent="0.25">
      <c r="A16" s="340"/>
      <c r="B16" s="750" t="s">
        <v>19</v>
      </c>
      <c r="C16" s="343"/>
      <c r="D16" s="329">
        <v>0.5</v>
      </c>
      <c r="E16" s="329">
        <v>0.5</v>
      </c>
      <c r="F16" s="329"/>
      <c r="G16" s="320"/>
      <c r="H16" s="329"/>
      <c r="I16" s="320"/>
      <c r="J16" s="330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</row>
    <row r="17" spans="1:178" s="26" customFormat="1" x14ac:dyDescent="0.25">
      <c r="A17" s="340"/>
      <c r="B17" s="750" t="s">
        <v>20</v>
      </c>
      <c r="C17" s="343"/>
      <c r="D17" s="329">
        <v>3</v>
      </c>
      <c r="E17" s="329">
        <v>3</v>
      </c>
      <c r="F17" s="329"/>
      <c r="G17" s="320"/>
      <c r="H17" s="329"/>
      <c r="I17" s="320"/>
      <c r="J17" s="330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</row>
    <row r="18" spans="1:178" s="35" customFormat="1" x14ac:dyDescent="0.25">
      <c r="A18" s="344" t="s">
        <v>158</v>
      </c>
      <c r="B18" s="345"/>
      <c r="C18" s="346" t="s">
        <v>254</v>
      </c>
      <c r="D18" s="347"/>
      <c r="E18" s="348"/>
      <c r="F18" s="349">
        <v>0.05</v>
      </c>
      <c r="G18" s="350">
        <v>0.01</v>
      </c>
      <c r="H18" s="315">
        <v>4.42</v>
      </c>
      <c r="I18" s="350">
        <v>18</v>
      </c>
      <c r="J18" s="330" t="s">
        <v>248</v>
      </c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s="35" customFormat="1" x14ac:dyDescent="0.25">
      <c r="A19" s="344"/>
      <c r="B19" s="345" t="s">
        <v>59</v>
      </c>
      <c r="C19" s="351"/>
      <c r="D19" s="316">
        <v>0.2</v>
      </c>
      <c r="E19" s="352">
        <v>0.2</v>
      </c>
      <c r="F19" s="349"/>
      <c r="G19" s="349"/>
      <c r="H19" s="350"/>
      <c r="I19" s="350"/>
      <c r="J19" s="330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</row>
    <row r="20" spans="1:178" s="35" customFormat="1" x14ac:dyDescent="0.25">
      <c r="A20" s="344"/>
      <c r="B20" s="314" t="s">
        <v>50</v>
      </c>
      <c r="C20" s="353"/>
      <c r="D20" s="316">
        <v>4</v>
      </c>
      <c r="E20" s="352">
        <v>4</v>
      </c>
      <c r="F20" s="349"/>
      <c r="G20" s="349"/>
      <c r="H20" s="350"/>
      <c r="I20" s="349"/>
      <c r="J20" s="330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</row>
    <row r="21" spans="1:178" s="35" customFormat="1" x14ac:dyDescent="0.25">
      <c r="A21" s="344"/>
      <c r="B21" s="314" t="s">
        <v>17</v>
      </c>
      <c r="C21" s="353"/>
      <c r="D21" s="316">
        <v>160</v>
      </c>
      <c r="E21" s="352">
        <v>160</v>
      </c>
      <c r="F21" s="349"/>
      <c r="G21" s="349"/>
      <c r="H21" s="350"/>
      <c r="I21" s="349"/>
      <c r="J21" s="330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</row>
    <row r="22" spans="1:178" ht="33" customHeight="1" x14ac:dyDescent="0.25">
      <c r="A22" s="340" t="s">
        <v>23</v>
      </c>
      <c r="C22" s="354" t="s">
        <v>156</v>
      </c>
      <c r="D22" s="355"/>
      <c r="E22" s="356"/>
      <c r="F22" s="337">
        <v>1.9</v>
      </c>
      <c r="G22" s="341">
        <v>4.4000000000000004</v>
      </c>
      <c r="H22" s="357">
        <v>13</v>
      </c>
      <c r="I22" s="341">
        <v>99</v>
      </c>
      <c r="J22" s="330" t="s">
        <v>24</v>
      </c>
    </row>
    <row r="23" spans="1:178" x14ac:dyDescent="0.25">
      <c r="A23" s="340"/>
      <c r="B23" s="318" t="s">
        <v>25</v>
      </c>
      <c r="C23" s="341"/>
      <c r="D23" s="337">
        <v>25</v>
      </c>
      <c r="E23" s="341">
        <v>25</v>
      </c>
      <c r="F23" s="337"/>
      <c r="G23" s="341"/>
      <c r="H23" s="341"/>
      <c r="I23" s="341"/>
      <c r="J23" s="330"/>
    </row>
    <row r="24" spans="1:178" ht="16.5" thickBot="1" x14ac:dyDescent="0.3">
      <c r="A24" s="340"/>
      <c r="B24" s="318" t="s">
        <v>20</v>
      </c>
      <c r="C24" s="341"/>
      <c r="D24" s="337">
        <v>5</v>
      </c>
      <c r="E24" s="341">
        <v>5</v>
      </c>
      <c r="F24" s="337" t="s">
        <v>1</v>
      </c>
      <c r="G24" s="341"/>
      <c r="H24" s="341"/>
      <c r="I24" s="341"/>
      <c r="J24" s="330"/>
    </row>
    <row r="25" spans="1:178" ht="16.5" thickBot="1" x14ac:dyDescent="0.3">
      <c r="A25" s="358" t="s">
        <v>26</v>
      </c>
      <c r="B25" s="359"/>
      <c r="C25" s="360">
        <v>347</v>
      </c>
      <c r="D25" s="361"/>
      <c r="E25" s="360"/>
      <c r="F25" s="331">
        <f>SUM(F9:F24)</f>
        <v>5.8699999999999992</v>
      </c>
      <c r="G25" s="331">
        <f>SUM(G9:G24)</f>
        <v>8.7800000000000011</v>
      </c>
      <c r="H25" s="331">
        <f>SUM(H9:H24)</f>
        <v>36.412999999999997</v>
      </c>
      <c r="I25" s="331">
        <f>SUM(I9:I24)</f>
        <v>248</v>
      </c>
      <c r="J25" s="333"/>
    </row>
    <row r="26" spans="1:178" s="26" customFormat="1" x14ac:dyDescent="0.25">
      <c r="A26" s="340" t="s">
        <v>27</v>
      </c>
      <c r="B26" s="318"/>
      <c r="C26" s="341">
        <v>125</v>
      </c>
      <c r="D26" s="357">
        <v>125</v>
      </c>
      <c r="E26" s="341">
        <v>125</v>
      </c>
      <c r="F26" s="342">
        <v>0.6</v>
      </c>
      <c r="G26" s="329">
        <v>0.3</v>
      </c>
      <c r="H26" s="320">
        <v>13</v>
      </c>
      <c r="I26" s="329">
        <v>57</v>
      </c>
      <c r="J26" s="330" t="s">
        <v>262</v>
      </c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</row>
    <row r="27" spans="1:178" s="26" customFormat="1" ht="16.5" thickBot="1" x14ac:dyDescent="0.3">
      <c r="A27" s="340"/>
      <c r="B27" s="318"/>
      <c r="C27" s="341"/>
      <c r="D27" s="357"/>
      <c r="E27" s="341"/>
      <c r="F27" s="342"/>
      <c r="G27" s="329"/>
      <c r="H27" s="320"/>
      <c r="I27" s="329"/>
      <c r="J27" s="330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</row>
    <row r="28" spans="1:178" ht="16.5" thickBot="1" x14ac:dyDescent="0.3">
      <c r="A28" s="358" t="s">
        <v>26</v>
      </c>
      <c r="B28" s="359"/>
      <c r="C28" s="360">
        <v>125</v>
      </c>
      <c r="D28" s="361"/>
      <c r="E28" s="362"/>
      <c r="F28" s="331">
        <f>SUM(F26)</f>
        <v>0.6</v>
      </c>
      <c r="G28" s="331">
        <f>SUM(G26)</f>
        <v>0.3</v>
      </c>
      <c r="H28" s="331">
        <f>SUM(H26)</f>
        <v>13</v>
      </c>
      <c r="I28" s="331">
        <f>SUM(I26)</f>
        <v>57</v>
      </c>
      <c r="J28" s="333"/>
    </row>
    <row r="29" spans="1:178" ht="16.5" thickBot="1" x14ac:dyDescent="0.3">
      <c r="A29" s="334"/>
      <c r="B29" s="335"/>
      <c r="C29" s="336">
        <v>472</v>
      </c>
      <c r="D29" s="360"/>
      <c r="E29" s="335"/>
      <c r="F29" s="321">
        <f>F25+F28</f>
        <v>6.4699999999999989</v>
      </c>
      <c r="G29" s="321">
        <f>G25+G28</f>
        <v>9.0800000000000018</v>
      </c>
      <c r="H29" s="321">
        <f>H25+H28</f>
        <v>49.412999999999997</v>
      </c>
      <c r="I29" s="321">
        <f>I25+I28</f>
        <v>305</v>
      </c>
      <c r="J29" s="323"/>
    </row>
    <row r="30" spans="1:178" x14ac:dyDescent="0.25">
      <c r="A30" s="334"/>
      <c r="B30" s="335" t="s">
        <v>28</v>
      </c>
      <c r="C30" s="336"/>
      <c r="D30" s="336"/>
      <c r="E30" s="363"/>
      <c r="F30" s="321"/>
      <c r="G30" s="364"/>
      <c r="H30" s="321"/>
      <c r="I30" s="364"/>
      <c r="J30" s="323"/>
    </row>
    <row r="31" spans="1:178" s="69" customFormat="1" x14ac:dyDescent="0.25">
      <c r="A31" s="355" t="s">
        <v>325</v>
      </c>
      <c r="B31" s="365"/>
      <c r="C31" s="366">
        <v>30</v>
      </c>
      <c r="D31" s="367"/>
      <c r="E31" s="329"/>
      <c r="F31" s="367">
        <v>0.42</v>
      </c>
      <c r="G31" s="329">
        <v>1.5</v>
      </c>
      <c r="H31" s="367">
        <v>2.7</v>
      </c>
      <c r="I31" s="342">
        <v>26.1</v>
      </c>
      <c r="J31" s="368" t="s">
        <v>326</v>
      </c>
    </row>
    <row r="32" spans="1:178" s="69" customFormat="1" x14ac:dyDescent="0.25">
      <c r="A32" s="355"/>
      <c r="B32" s="365" t="s">
        <v>42</v>
      </c>
      <c r="C32" s="366"/>
      <c r="D32" s="367">
        <v>30.37</v>
      </c>
      <c r="E32" s="329">
        <v>24.3</v>
      </c>
      <c r="F32" s="367"/>
      <c r="G32" s="329"/>
      <c r="H32" s="367"/>
      <c r="I32" s="342"/>
      <c r="J32" s="356"/>
    </row>
    <row r="33" spans="1:114" s="69" customFormat="1" x14ac:dyDescent="0.25">
      <c r="A33" s="355"/>
      <c r="B33" s="365" t="s">
        <v>32</v>
      </c>
      <c r="C33" s="366"/>
      <c r="D33" s="367">
        <v>3.75</v>
      </c>
      <c r="E33" s="329">
        <v>3</v>
      </c>
      <c r="F33" s="367"/>
      <c r="G33" s="329"/>
      <c r="H33" s="367"/>
      <c r="I33" s="342"/>
      <c r="J33" s="356"/>
    </row>
    <row r="34" spans="1:114" s="69" customFormat="1" x14ac:dyDescent="0.25">
      <c r="A34" s="355"/>
      <c r="B34" s="365" t="s">
        <v>18</v>
      </c>
      <c r="C34" s="366"/>
      <c r="D34" s="367">
        <v>0.5</v>
      </c>
      <c r="E34" s="329">
        <v>0.5</v>
      </c>
      <c r="F34" s="367"/>
      <c r="G34" s="329"/>
      <c r="H34" s="367"/>
      <c r="I34" s="342"/>
      <c r="J34" s="356"/>
    </row>
    <row r="35" spans="1:114" s="69" customFormat="1" x14ac:dyDescent="0.25">
      <c r="A35" s="355"/>
      <c r="B35" s="365" t="s">
        <v>34</v>
      </c>
      <c r="C35" s="366"/>
      <c r="D35" s="367">
        <v>1.5</v>
      </c>
      <c r="E35" s="329">
        <v>1.5</v>
      </c>
      <c r="F35" s="367"/>
      <c r="G35" s="329"/>
      <c r="H35" s="367"/>
      <c r="I35" s="342"/>
      <c r="J35" s="356"/>
    </row>
    <row r="36" spans="1:114" s="69" customFormat="1" x14ac:dyDescent="0.25">
      <c r="A36" s="355"/>
      <c r="B36" s="365" t="s">
        <v>39</v>
      </c>
      <c r="C36" s="366"/>
      <c r="D36" s="367">
        <v>0.1</v>
      </c>
      <c r="E36" s="329">
        <v>0.1</v>
      </c>
      <c r="F36" s="367"/>
      <c r="G36" s="329"/>
      <c r="H36" s="367"/>
      <c r="I36" s="342"/>
      <c r="J36" s="356"/>
    </row>
    <row r="37" spans="1:114" s="26" customFormat="1" ht="36.75" customHeight="1" x14ac:dyDescent="0.25">
      <c r="A37" s="340" t="s">
        <v>353</v>
      </c>
      <c r="B37" s="318"/>
      <c r="C37" s="341" t="s">
        <v>219</v>
      </c>
      <c r="D37" s="369"/>
      <c r="E37" s="370"/>
      <c r="F37" s="320">
        <v>2.94</v>
      </c>
      <c r="G37" s="329">
        <v>4.42</v>
      </c>
      <c r="H37" s="320">
        <v>11.61</v>
      </c>
      <c r="I37" s="342">
        <v>101.33</v>
      </c>
      <c r="J37" s="330" t="s">
        <v>199</v>
      </c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</row>
    <row r="38" spans="1:114" s="26" customFormat="1" ht="17.25" customHeight="1" x14ac:dyDescent="0.25">
      <c r="A38" s="340"/>
      <c r="B38" s="318" t="s">
        <v>193</v>
      </c>
      <c r="C38" s="354"/>
      <c r="D38" s="341">
        <v>22.61</v>
      </c>
      <c r="E38" s="357">
        <v>14.7</v>
      </c>
      <c r="F38" s="342"/>
      <c r="G38" s="342"/>
      <c r="H38" s="342"/>
      <c r="I38" s="342"/>
      <c r="J38" s="330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 spans="1:114" s="26" customFormat="1" ht="17.25" customHeight="1" x14ac:dyDescent="0.25">
      <c r="A39" s="340"/>
      <c r="B39" s="318" t="s">
        <v>30</v>
      </c>
      <c r="C39" s="354"/>
      <c r="D39" s="320">
        <v>64.349999999999994</v>
      </c>
      <c r="E39" s="370">
        <v>45</v>
      </c>
      <c r="F39" s="320"/>
      <c r="G39" s="329"/>
      <c r="H39" s="320"/>
      <c r="I39" s="342"/>
      <c r="J39" s="330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</row>
    <row r="40" spans="1:114" s="26" customFormat="1" ht="17.25" customHeight="1" x14ac:dyDescent="0.25">
      <c r="A40" s="340"/>
      <c r="B40" s="318" t="s">
        <v>32</v>
      </c>
      <c r="C40" s="354"/>
      <c r="D40" s="369">
        <v>7.5</v>
      </c>
      <c r="E40" s="370">
        <v>6</v>
      </c>
      <c r="F40" s="320"/>
      <c r="G40" s="329"/>
      <c r="H40" s="320"/>
      <c r="I40" s="342"/>
      <c r="J40" s="330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</row>
    <row r="41" spans="1:114" s="26" customFormat="1" ht="17.25" customHeight="1" x14ac:dyDescent="0.25">
      <c r="A41" s="340"/>
      <c r="B41" s="318" t="s">
        <v>33</v>
      </c>
      <c r="C41" s="354"/>
      <c r="D41" s="369">
        <v>7.14</v>
      </c>
      <c r="E41" s="370">
        <v>6</v>
      </c>
      <c r="F41" s="320"/>
      <c r="G41" s="329"/>
      <c r="H41" s="320"/>
      <c r="I41" s="342"/>
      <c r="J41" s="330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</row>
    <row r="42" spans="1:114" s="26" customFormat="1" ht="17.25" customHeight="1" x14ac:dyDescent="0.25">
      <c r="A42" s="340"/>
      <c r="B42" s="318" t="s">
        <v>286</v>
      </c>
      <c r="C42" s="354"/>
      <c r="D42" s="369">
        <v>6</v>
      </c>
      <c r="E42" s="370">
        <v>6</v>
      </c>
      <c r="F42" s="320"/>
      <c r="G42" s="329"/>
      <c r="H42" s="320"/>
      <c r="I42" s="342"/>
      <c r="J42" s="330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</row>
    <row r="43" spans="1:114" s="26" customFormat="1" ht="17.25" customHeight="1" x14ac:dyDescent="0.25">
      <c r="A43" s="340"/>
      <c r="B43" s="318" t="s">
        <v>34</v>
      </c>
      <c r="C43" s="354"/>
      <c r="D43" s="369">
        <v>1.8</v>
      </c>
      <c r="E43" s="370">
        <v>1.8</v>
      </c>
      <c r="F43" s="320"/>
      <c r="G43" s="329"/>
      <c r="H43" s="320"/>
      <c r="I43" s="342"/>
      <c r="J43" s="330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</row>
    <row r="44" spans="1:114" s="26" customFormat="1" ht="17.25" customHeight="1" x14ac:dyDescent="0.25">
      <c r="A44" s="340"/>
      <c r="B44" s="318" t="s">
        <v>19</v>
      </c>
      <c r="C44" s="354"/>
      <c r="D44" s="369">
        <v>0.5</v>
      </c>
      <c r="E44" s="370">
        <v>0.5</v>
      </c>
      <c r="F44" s="320"/>
      <c r="G44" s="329"/>
      <c r="H44" s="320"/>
      <c r="I44" s="342"/>
      <c r="J44" s="330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</row>
    <row r="45" spans="1:114" s="26" customFormat="1" ht="17.25" customHeight="1" x14ac:dyDescent="0.25">
      <c r="A45" s="340"/>
      <c r="B45" s="318" t="s">
        <v>17</v>
      </c>
      <c r="C45" s="354"/>
      <c r="D45" s="369">
        <v>114</v>
      </c>
      <c r="E45" s="370">
        <v>114</v>
      </c>
      <c r="F45" s="320"/>
      <c r="G45" s="329"/>
      <c r="H45" s="320"/>
      <c r="I45" s="342"/>
      <c r="J45" s="330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</row>
    <row r="46" spans="1:114" s="35" customFormat="1" ht="31.5" x14ac:dyDescent="0.25">
      <c r="A46" s="340" t="s">
        <v>415</v>
      </c>
      <c r="B46" s="318"/>
      <c r="C46" s="341">
        <v>50</v>
      </c>
      <c r="D46" s="341"/>
      <c r="E46" s="357"/>
      <c r="F46" s="341">
        <v>3.87</v>
      </c>
      <c r="G46" s="357">
        <v>5</v>
      </c>
      <c r="H46" s="341">
        <v>3.13</v>
      </c>
      <c r="I46" s="357">
        <v>73</v>
      </c>
      <c r="J46" s="330" t="s">
        <v>367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</row>
    <row r="47" spans="1:114" s="35" customFormat="1" x14ac:dyDescent="0.25">
      <c r="A47" s="340"/>
      <c r="B47" s="318" t="s">
        <v>180</v>
      </c>
      <c r="C47" s="341"/>
      <c r="D47" s="341">
        <v>34.299999999999997</v>
      </c>
      <c r="E47" s="357">
        <v>34.299999999999997</v>
      </c>
      <c r="F47" s="341"/>
      <c r="G47" s="357"/>
      <c r="H47" s="341"/>
      <c r="I47" s="357"/>
      <c r="J47" s="330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</row>
    <row r="48" spans="1:114" s="35" customFormat="1" x14ac:dyDescent="0.25">
      <c r="A48" s="340"/>
      <c r="B48" s="318" t="s">
        <v>38</v>
      </c>
      <c r="C48" s="341"/>
      <c r="D48" s="341">
        <v>4</v>
      </c>
      <c r="E48" s="357">
        <v>4</v>
      </c>
      <c r="F48" s="341"/>
      <c r="G48" s="357"/>
      <c r="H48" s="341"/>
      <c r="I48" s="357"/>
      <c r="J48" s="330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</row>
    <row r="49" spans="1:95" s="35" customFormat="1" x14ac:dyDescent="0.25">
      <c r="A49" s="340"/>
      <c r="B49" s="318" t="s">
        <v>17</v>
      </c>
      <c r="C49" s="341"/>
      <c r="D49" s="341">
        <v>4</v>
      </c>
      <c r="E49" s="357">
        <v>4</v>
      </c>
      <c r="F49" s="341"/>
      <c r="G49" s="357"/>
      <c r="H49" s="341"/>
      <c r="I49" s="357"/>
      <c r="J49" s="330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</row>
    <row r="50" spans="1:95" s="35" customFormat="1" x14ac:dyDescent="0.25">
      <c r="A50" s="340"/>
      <c r="B50" s="318" t="s">
        <v>33</v>
      </c>
      <c r="C50" s="341"/>
      <c r="D50" s="341">
        <v>10.199999999999999</v>
      </c>
      <c r="E50" s="357">
        <v>8.6</v>
      </c>
      <c r="F50" s="341"/>
      <c r="G50" s="357"/>
      <c r="H50" s="341"/>
      <c r="I50" s="357"/>
      <c r="J50" s="330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</row>
    <row r="51" spans="1:95" s="35" customFormat="1" x14ac:dyDescent="0.25">
      <c r="A51" s="340"/>
      <c r="B51" s="318" t="s">
        <v>94</v>
      </c>
      <c r="C51" s="341"/>
      <c r="D51" s="341">
        <v>2</v>
      </c>
      <c r="E51" s="357">
        <v>2</v>
      </c>
      <c r="F51" s="341"/>
      <c r="G51" s="357"/>
      <c r="H51" s="341"/>
      <c r="I51" s="357"/>
      <c r="J51" s="330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</row>
    <row r="52" spans="1:95" s="35" customFormat="1" x14ac:dyDescent="0.25">
      <c r="A52" s="340"/>
      <c r="B52" s="318" t="s">
        <v>19</v>
      </c>
      <c r="C52" s="341"/>
      <c r="D52" s="341">
        <v>0.3</v>
      </c>
      <c r="E52" s="357">
        <v>0.3</v>
      </c>
      <c r="F52" s="341"/>
      <c r="G52" s="357"/>
      <c r="H52" s="341"/>
      <c r="I52" s="357"/>
      <c r="J52" s="330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</row>
    <row r="53" spans="1:95" s="35" customFormat="1" x14ac:dyDescent="0.25">
      <c r="A53" s="340"/>
      <c r="B53" s="318" t="s">
        <v>34</v>
      </c>
      <c r="C53" s="341"/>
      <c r="D53" s="341">
        <v>1</v>
      </c>
      <c r="E53" s="357">
        <v>1</v>
      </c>
      <c r="F53" s="341"/>
      <c r="G53" s="357"/>
      <c r="H53" s="341"/>
      <c r="I53" s="357"/>
      <c r="J53" s="330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</row>
    <row r="54" spans="1:95" s="58" customFormat="1" x14ac:dyDescent="0.25">
      <c r="A54" s="371" t="s">
        <v>241</v>
      </c>
      <c r="B54" s="372"/>
      <c r="C54" s="373" t="s">
        <v>379</v>
      </c>
      <c r="D54" s="374"/>
      <c r="E54" s="374"/>
      <c r="F54" s="374">
        <v>5.5</v>
      </c>
      <c r="G54" s="374">
        <v>5</v>
      </c>
      <c r="H54" s="374">
        <v>32</v>
      </c>
      <c r="I54" s="374">
        <v>195</v>
      </c>
      <c r="J54" s="375" t="s">
        <v>263</v>
      </c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</row>
    <row r="55" spans="1:95" s="58" customFormat="1" x14ac:dyDescent="0.25">
      <c r="A55" s="371"/>
      <c r="B55" s="372" t="s">
        <v>117</v>
      </c>
      <c r="C55" s="373"/>
      <c r="D55" s="376">
        <v>27.5</v>
      </c>
      <c r="E55" s="374">
        <v>27.5</v>
      </c>
      <c r="F55" s="376"/>
      <c r="G55" s="374"/>
      <c r="H55" s="376"/>
      <c r="I55" s="377"/>
      <c r="J55" s="330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</row>
    <row r="56" spans="1:95" s="58" customFormat="1" x14ac:dyDescent="0.25">
      <c r="A56" s="371"/>
      <c r="B56" s="372" t="s">
        <v>17</v>
      </c>
      <c r="C56" s="373"/>
      <c r="D56" s="376">
        <v>91.3</v>
      </c>
      <c r="E56" s="374">
        <v>91.3</v>
      </c>
      <c r="F56" s="376"/>
      <c r="G56" s="374"/>
      <c r="H56" s="376"/>
      <c r="I56" s="377"/>
      <c r="J56" s="330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</row>
    <row r="57" spans="1:95" s="58" customFormat="1" x14ac:dyDescent="0.25">
      <c r="A57" s="371"/>
      <c r="B57" s="372" t="s">
        <v>20</v>
      </c>
      <c r="C57" s="373"/>
      <c r="D57" s="376">
        <v>2.5</v>
      </c>
      <c r="E57" s="374">
        <v>2.5</v>
      </c>
      <c r="F57" s="376"/>
      <c r="G57" s="374"/>
      <c r="H57" s="376"/>
      <c r="I57" s="377"/>
      <c r="J57" s="330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</row>
    <row r="58" spans="1:95" s="58" customFormat="1" x14ac:dyDescent="0.25">
      <c r="A58" s="371"/>
      <c r="B58" s="372" t="s">
        <v>19</v>
      </c>
      <c r="C58" s="373"/>
      <c r="D58" s="376">
        <v>0.4</v>
      </c>
      <c r="E58" s="374">
        <v>0.4</v>
      </c>
      <c r="F58" s="376"/>
      <c r="G58" s="374"/>
      <c r="H58" s="376"/>
      <c r="I58" s="377"/>
      <c r="J58" s="330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</row>
    <row r="59" spans="1:95" s="57" customFormat="1" x14ac:dyDescent="0.25">
      <c r="A59" s="340" t="s">
        <v>331</v>
      </c>
      <c r="B59" s="318"/>
      <c r="C59" s="341">
        <v>150</v>
      </c>
      <c r="D59" s="320"/>
      <c r="E59" s="329"/>
      <c r="F59" s="342"/>
      <c r="G59" s="329"/>
      <c r="H59" s="320">
        <v>8.34</v>
      </c>
      <c r="I59" s="342">
        <v>33.340000000000003</v>
      </c>
      <c r="J59" s="330" t="s">
        <v>336</v>
      </c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</row>
    <row r="60" spans="1:95" s="57" customFormat="1" x14ac:dyDescent="0.25">
      <c r="A60" s="340"/>
      <c r="B60" s="318" t="s">
        <v>70</v>
      </c>
      <c r="C60" s="341"/>
      <c r="D60" s="320">
        <v>17.5</v>
      </c>
      <c r="E60" s="329">
        <v>17.5</v>
      </c>
      <c r="F60" s="342"/>
      <c r="G60" s="329"/>
      <c r="H60" s="320"/>
      <c r="I60" s="342"/>
      <c r="J60" s="330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</row>
    <row r="61" spans="1:95" s="57" customFormat="1" x14ac:dyDescent="0.25">
      <c r="A61" s="340"/>
      <c r="B61" s="318" t="s">
        <v>18</v>
      </c>
      <c r="C61" s="341"/>
      <c r="D61" s="320">
        <v>4</v>
      </c>
      <c r="E61" s="329">
        <v>4</v>
      </c>
      <c r="F61" s="342"/>
      <c r="G61" s="329"/>
      <c r="H61" s="320"/>
      <c r="I61" s="342"/>
      <c r="J61" s="330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</row>
    <row r="62" spans="1:95" s="57" customFormat="1" x14ac:dyDescent="0.25">
      <c r="A62" s="340"/>
      <c r="B62" s="318" t="s">
        <v>17</v>
      </c>
      <c r="C62" s="341"/>
      <c r="D62" s="329">
        <v>150</v>
      </c>
      <c r="E62" s="329">
        <v>150</v>
      </c>
      <c r="F62" s="329"/>
      <c r="G62" s="329"/>
      <c r="H62" s="329"/>
      <c r="I62" s="329"/>
      <c r="J62" s="330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</row>
    <row r="63" spans="1:95" ht="16.5" thickBot="1" x14ac:dyDescent="0.3">
      <c r="A63" s="340" t="s">
        <v>46</v>
      </c>
      <c r="C63" s="341">
        <v>30</v>
      </c>
      <c r="D63" s="341">
        <v>30</v>
      </c>
      <c r="E63" s="357">
        <v>30</v>
      </c>
      <c r="F63" s="341">
        <v>1.5</v>
      </c>
      <c r="G63" s="357">
        <v>0.3</v>
      </c>
      <c r="H63" s="341">
        <v>14.3</v>
      </c>
      <c r="I63" s="357">
        <v>66</v>
      </c>
      <c r="J63" s="330"/>
    </row>
    <row r="64" spans="1:95" ht="16.5" thickBot="1" x14ac:dyDescent="0.3">
      <c r="A64" s="358" t="s">
        <v>26</v>
      </c>
      <c r="B64" s="359"/>
      <c r="C64" s="331">
        <v>532.5</v>
      </c>
      <c r="D64" s="378"/>
      <c r="E64" s="360"/>
      <c r="F64" s="332">
        <f>SUM(F31:F63)</f>
        <v>14.23</v>
      </c>
      <c r="G64" s="332">
        <f>SUM(G31:G63)</f>
        <v>16.22</v>
      </c>
      <c r="H64" s="332">
        <f>SUM(H31:H63)</f>
        <v>72.08</v>
      </c>
      <c r="I64" s="332">
        <f>SUM(I31:I63)</f>
        <v>494.77</v>
      </c>
      <c r="J64" s="333"/>
    </row>
    <row r="65" spans="1:95" x14ac:dyDescent="0.25">
      <c r="A65" s="340"/>
      <c r="B65" s="318" t="s">
        <v>47</v>
      </c>
      <c r="C65" s="341"/>
      <c r="D65" s="341"/>
      <c r="E65" s="357"/>
      <c r="F65" s="342"/>
      <c r="G65" s="329"/>
      <c r="H65" s="339"/>
      <c r="J65" s="330"/>
    </row>
    <row r="66" spans="1:95" ht="31.5" x14ac:dyDescent="0.25">
      <c r="A66" s="379" t="s">
        <v>86</v>
      </c>
      <c r="B66" s="380"/>
      <c r="C66" s="381">
        <v>40</v>
      </c>
      <c r="D66" s="382"/>
      <c r="E66" s="383"/>
      <c r="F66" s="383">
        <v>3.9</v>
      </c>
      <c r="G66" s="382">
        <v>4</v>
      </c>
      <c r="H66" s="383">
        <v>30.4</v>
      </c>
      <c r="I66" s="382">
        <v>173</v>
      </c>
      <c r="J66" s="384" t="s">
        <v>314</v>
      </c>
    </row>
    <row r="67" spans="1:95" x14ac:dyDescent="0.25">
      <c r="A67" s="379"/>
      <c r="B67" s="380" t="s">
        <v>43</v>
      </c>
      <c r="C67" s="381"/>
      <c r="D67" s="382">
        <v>27</v>
      </c>
      <c r="E67" s="383">
        <v>27</v>
      </c>
      <c r="F67" s="383"/>
      <c r="G67" s="382"/>
      <c r="H67" s="383"/>
      <c r="I67" s="382"/>
      <c r="J67" s="384"/>
    </row>
    <row r="68" spans="1:95" ht="19.5" customHeight="1" x14ac:dyDescent="0.25">
      <c r="A68" s="379"/>
      <c r="B68" s="380" t="s">
        <v>18</v>
      </c>
      <c r="C68" s="381"/>
      <c r="D68" s="382">
        <v>5.6</v>
      </c>
      <c r="E68" s="383">
        <v>5.6</v>
      </c>
      <c r="F68" s="383"/>
      <c r="G68" s="383"/>
      <c r="H68" s="383"/>
      <c r="I68" s="385"/>
      <c r="J68" s="384"/>
    </row>
    <row r="69" spans="1:95" ht="15.75" customHeight="1" x14ac:dyDescent="0.25">
      <c r="A69" s="379"/>
      <c r="B69" s="380" t="s">
        <v>17</v>
      </c>
      <c r="C69" s="381"/>
      <c r="D69" s="382">
        <v>11.2</v>
      </c>
      <c r="E69" s="383">
        <v>11.2</v>
      </c>
      <c r="F69" s="383"/>
      <c r="G69" s="382"/>
      <c r="H69" s="383"/>
      <c r="I69" s="382"/>
      <c r="J69" s="384"/>
    </row>
    <row r="70" spans="1:95" x14ac:dyDescent="0.25">
      <c r="A70" s="379"/>
      <c r="B70" s="380" t="s">
        <v>34</v>
      </c>
      <c r="C70" s="381"/>
      <c r="D70" s="382">
        <v>5.6</v>
      </c>
      <c r="E70" s="383">
        <v>5.6</v>
      </c>
      <c r="F70" s="383"/>
      <c r="G70" s="382"/>
      <c r="H70" s="383"/>
      <c r="I70" s="382"/>
      <c r="J70" s="384"/>
    </row>
    <row r="71" spans="1:95" x14ac:dyDescent="0.25">
      <c r="A71" s="379"/>
      <c r="B71" s="380" t="s">
        <v>87</v>
      </c>
      <c r="C71" s="381"/>
      <c r="D71" s="382">
        <v>0.16</v>
      </c>
      <c r="E71" s="383">
        <v>0.16</v>
      </c>
      <c r="F71" s="383"/>
      <c r="G71" s="382"/>
      <c r="H71" s="383"/>
      <c r="I71" s="382"/>
      <c r="J71" s="384"/>
    </row>
    <row r="72" spans="1:95" x14ac:dyDescent="0.25">
      <c r="A72" s="379"/>
      <c r="B72" s="380" t="s">
        <v>19</v>
      </c>
      <c r="C72" s="381"/>
      <c r="D72" s="382">
        <v>0.2</v>
      </c>
      <c r="E72" s="383">
        <v>0.2</v>
      </c>
      <c r="F72" s="383"/>
      <c r="G72" s="382"/>
      <c r="H72" s="383"/>
      <c r="I72" s="382"/>
      <c r="J72" s="384"/>
    </row>
    <row r="73" spans="1:95" x14ac:dyDescent="0.25">
      <c r="A73" s="379"/>
      <c r="B73" s="380" t="s">
        <v>51</v>
      </c>
      <c r="C73" s="381"/>
      <c r="D73" s="382">
        <v>0.8</v>
      </c>
      <c r="E73" s="385">
        <v>0.8</v>
      </c>
      <c r="F73" s="383" t="s">
        <v>1</v>
      </c>
      <c r="G73" s="382"/>
      <c r="H73" s="383"/>
      <c r="I73" s="382"/>
      <c r="J73" s="384"/>
    </row>
    <row r="74" spans="1:95" ht="31.5" x14ac:dyDescent="0.25">
      <c r="A74" s="379"/>
      <c r="B74" s="380" t="s">
        <v>81</v>
      </c>
      <c r="C74" s="381"/>
      <c r="D74" s="382"/>
      <c r="E74" s="385">
        <v>48.4</v>
      </c>
      <c r="F74" s="383"/>
      <c r="G74" s="382"/>
      <c r="H74" s="383"/>
      <c r="I74" s="382"/>
      <c r="J74" s="384"/>
    </row>
    <row r="75" spans="1:95" x14ac:dyDescent="0.25">
      <c r="A75" s="379"/>
      <c r="B75" s="380" t="s">
        <v>34</v>
      </c>
      <c r="C75" s="381"/>
      <c r="D75" s="382">
        <v>0.1</v>
      </c>
      <c r="E75" s="385">
        <v>0.1</v>
      </c>
      <c r="F75" s="383"/>
      <c r="G75" s="382"/>
      <c r="H75" s="383"/>
      <c r="I75" s="382"/>
      <c r="J75" s="384"/>
    </row>
    <row r="76" spans="1:95" x14ac:dyDescent="0.25">
      <c r="A76" s="340" t="s">
        <v>84</v>
      </c>
      <c r="C76" s="352">
        <v>100</v>
      </c>
      <c r="D76" s="386"/>
      <c r="E76" s="352"/>
      <c r="F76" s="350">
        <v>3</v>
      </c>
      <c r="G76" s="350">
        <v>2.5</v>
      </c>
      <c r="H76" s="350">
        <v>4.5</v>
      </c>
      <c r="I76" s="350">
        <v>54.3</v>
      </c>
      <c r="J76" s="330" t="s">
        <v>157</v>
      </c>
    </row>
    <row r="77" spans="1:95" x14ac:dyDescent="0.25">
      <c r="A77" s="340"/>
      <c r="B77" s="318" t="s">
        <v>85</v>
      </c>
      <c r="C77" s="352"/>
      <c r="D77" s="386">
        <v>103.5</v>
      </c>
      <c r="E77" s="352">
        <v>100</v>
      </c>
      <c r="F77" s="350"/>
      <c r="G77" s="315"/>
      <c r="H77" s="350"/>
      <c r="I77" s="315"/>
      <c r="J77" s="330"/>
    </row>
    <row r="78" spans="1:95" s="26" customFormat="1" ht="31.5" x14ac:dyDescent="0.25">
      <c r="A78" s="340" t="s">
        <v>421</v>
      </c>
      <c r="B78" s="318"/>
      <c r="C78" s="341" t="s">
        <v>381</v>
      </c>
      <c r="D78" s="343"/>
      <c r="E78" s="341"/>
      <c r="F78" s="342">
        <v>5.47</v>
      </c>
      <c r="G78" s="329">
        <v>8.66</v>
      </c>
      <c r="H78" s="320">
        <v>7.29</v>
      </c>
      <c r="I78" s="329">
        <v>129</v>
      </c>
      <c r="J78" s="330" t="s">
        <v>430</v>
      </c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</row>
    <row r="79" spans="1:95" s="26" customFormat="1" x14ac:dyDescent="0.25">
      <c r="A79" s="340"/>
      <c r="B79" s="750" t="s">
        <v>42</v>
      </c>
      <c r="C79" s="343"/>
      <c r="D79" s="343">
        <v>112.5</v>
      </c>
      <c r="E79" s="341">
        <v>90</v>
      </c>
      <c r="F79" s="342"/>
      <c r="G79" s="329"/>
      <c r="H79" s="320"/>
      <c r="I79" s="329"/>
      <c r="J79" s="330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</row>
    <row r="80" spans="1:95" s="26" customFormat="1" x14ac:dyDescent="0.25">
      <c r="A80" s="340"/>
      <c r="B80" s="750" t="s">
        <v>141</v>
      </c>
      <c r="C80" s="343"/>
      <c r="D80" s="343">
        <v>49</v>
      </c>
      <c r="E80" s="341">
        <v>49</v>
      </c>
      <c r="F80" s="342"/>
      <c r="G80" s="329"/>
      <c r="H80" s="320"/>
      <c r="I80" s="329"/>
      <c r="J80" s="330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</row>
    <row r="81" spans="1:178" s="26" customFormat="1" x14ac:dyDescent="0.25">
      <c r="A81" s="340"/>
      <c r="B81" s="750" t="s">
        <v>68</v>
      </c>
      <c r="C81" s="343"/>
      <c r="D81" s="343">
        <v>6.5</v>
      </c>
      <c r="E81" s="341">
        <v>6.5</v>
      </c>
      <c r="F81" s="342"/>
      <c r="G81" s="329"/>
      <c r="H81" s="320"/>
      <c r="I81" s="329"/>
      <c r="J81" s="330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</row>
    <row r="82" spans="1:178" s="26" customFormat="1" x14ac:dyDescent="0.25">
      <c r="A82" s="340"/>
      <c r="B82" s="750" t="s">
        <v>33</v>
      </c>
      <c r="C82" s="343"/>
      <c r="D82" s="343">
        <v>14.4</v>
      </c>
      <c r="E82" s="341">
        <v>12.096</v>
      </c>
      <c r="F82" s="342"/>
      <c r="G82" s="329"/>
      <c r="H82" s="320"/>
      <c r="I82" s="329"/>
      <c r="J82" s="330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</row>
    <row r="83" spans="1:178" s="26" customFormat="1" x14ac:dyDescent="0.25">
      <c r="A83" s="340"/>
      <c r="B83" s="750" t="s">
        <v>20</v>
      </c>
      <c r="C83" s="343"/>
      <c r="D83" s="343">
        <v>3.7</v>
      </c>
      <c r="E83" s="341">
        <v>3.7</v>
      </c>
      <c r="F83" s="342"/>
      <c r="G83" s="329"/>
      <c r="H83" s="320"/>
      <c r="I83" s="329"/>
      <c r="J83" s="330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</row>
    <row r="84" spans="1:178" s="26" customFormat="1" x14ac:dyDescent="0.25">
      <c r="A84" s="340"/>
      <c r="B84" s="750" t="s">
        <v>19</v>
      </c>
      <c r="C84" s="343"/>
      <c r="D84" s="343">
        <v>1</v>
      </c>
      <c r="E84" s="341">
        <v>1</v>
      </c>
      <c r="F84" s="342"/>
      <c r="G84" s="329"/>
      <c r="H84" s="320"/>
      <c r="I84" s="329"/>
      <c r="J84" s="330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</row>
    <row r="85" spans="1:178" s="26" customFormat="1" x14ac:dyDescent="0.25">
      <c r="A85" s="340"/>
      <c r="B85" s="750" t="s">
        <v>51</v>
      </c>
      <c r="C85" s="387"/>
      <c r="D85" s="343">
        <v>6.5</v>
      </c>
      <c r="E85" s="341">
        <v>6.5</v>
      </c>
      <c r="F85" s="342"/>
      <c r="G85" s="329"/>
      <c r="H85" s="320"/>
      <c r="I85" s="329"/>
      <c r="J85" s="330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</row>
    <row r="86" spans="1:178" s="26" customFormat="1" x14ac:dyDescent="0.25">
      <c r="A86" s="340"/>
      <c r="B86" s="750" t="s">
        <v>43</v>
      </c>
      <c r="C86" s="387"/>
      <c r="D86" s="343">
        <v>0.8</v>
      </c>
      <c r="E86" s="341">
        <v>0.8</v>
      </c>
      <c r="F86" s="342"/>
      <c r="G86" s="329"/>
      <c r="H86" s="320"/>
      <c r="I86" s="329"/>
      <c r="J86" s="330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</row>
    <row r="87" spans="1:178" s="26" customFormat="1" x14ac:dyDescent="0.25">
      <c r="A87" s="340"/>
      <c r="B87" s="388" t="s">
        <v>17</v>
      </c>
      <c r="C87" s="387"/>
      <c r="D87" s="343">
        <v>13.5</v>
      </c>
      <c r="E87" s="341">
        <v>13.5</v>
      </c>
      <c r="F87" s="342"/>
      <c r="G87" s="329"/>
      <c r="H87" s="320"/>
      <c r="I87" s="329"/>
      <c r="J87" s="330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</row>
    <row r="88" spans="1:178" s="26" customFormat="1" x14ac:dyDescent="0.25">
      <c r="A88" s="340"/>
      <c r="B88" s="750" t="s">
        <v>36</v>
      </c>
      <c r="C88" s="387"/>
      <c r="D88" s="343">
        <v>11.6</v>
      </c>
      <c r="E88" s="341">
        <v>11.6</v>
      </c>
      <c r="F88" s="342"/>
      <c r="G88" s="329"/>
      <c r="H88" s="320"/>
      <c r="I88" s="329"/>
      <c r="J88" s="330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</row>
    <row r="89" spans="1:178" s="26" customFormat="1" x14ac:dyDescent="0.25">
      <c r="A89" s="340"/>
      <c r="B89" s="750" t="s">
        <v>44</v>
      </c>
      <c r="C89" s="387"/>
      <c r="D89" s="343">
        <v>0.8</v>
      </c>
      <c r="E89" s="341">
        <v>0.8</v>
      </c>
      <c r="F89" s="342"/>
      <c r="G89" s="329"/>
      <c r="H89" s="320"/>
      <c r="I89" s="329"/>
      <c r="J89" s="330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</row>
    <row r="90" spans="1:178" s="26" customFormat="1" x14ac:dyDescent="0.25">
      <c r="A90" s="340"/>
      <c r="B90" s="750" t="s">
        <v>32</v>
      </c>
      <c r="C90" s="387"/>
      <c r="D90" s="343">
        <v>1</v>
      </c>
      <c r="E90" s="341">
        <v>0.8</v>
      </c>
      <c r="F90" s="342"/>
      <c r="G90" s="329"/>
      <c r="H90" s="320"/>
      <c r="I90" s="329"/>
      <c r="J90" s="330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</row>
    <row r="91" spans="1:178" s="26" customFormat="1" x14ac:dyDescent="0.25">
      <c r="A91" s="340"/>
      <c r="B91" s="750" t="s">
        <v>33</v>
      </c>
      <c r="C91" s="387"/>
      <c r="D91" s="343">
        <v>0.36</v>
      </c>
      <c r="E91" s="341">
        <v>0.3024</v>
      </c>
      <c r="F91" s="342"/>
      <c r="G91" s="329"/>
      <c r="H91" s="320"/>
      <c r="I91" s="329"/>
      <c r="J91" s="330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</row>
    <row r="92" spans="1:178" s="26" customFormat="1" x14ac:dyDescent="0.25">
      <c r="A92" s="340"/>
      <c r="B92" s="750" t="s">
        <v>18</v>
      </c>
      <c r="C92" s="387"/>
      <c r="D92" s="343">
        <v>0.2</v>
      </c>
      <c r="E92" s="341">
        <v>0.2</v>
      </c>
      <c r="F92" s="342"/>
      <c r="G92" s="329"/>
      <c r="H92" s="320"/>
      <c r="I92" s="329"/>
      <c r="J92" s="330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</row>
    <row r="93" spans="1:178" s="26" customFormat="1" x14ac:dyDescent="0.25">
      <c r="A93" s="340"/>
      <c r="B93" s="750" t="s">
        <v>20</v>
      </c>
      <c r="C93" s="387"/>
      <c r="D93" s="343">
        <v>1</v>
      </c>
      <c r="E93" s="341">
        <v>1</v>
      </c>
      <c r="F93" s="342"/>
      <c r="G93" s="329"/>
      <c r="H93" s="320"/>
      <c r="I93" s="329"/>
      <c r="J93" s="330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</row>
    <row r="94" spans="1:178" s="26" customFormat="1" x14ac:dyDescent="0.25">
      <c r="A94" s="340" t="s">
        <v>312</v>
      </c>
      <c r="B94" s="318"/>
      <c r="C94" s="341">
        <v>150</v>
      </c>
      <c r="D94" s="343"/>
      <c r="E94" s="341"/>
      <c r="F94" s="342">
        <v>0.5</v>
      </c>
      <c r="G94" s="329">
        <v>2.5000000000000001E-2</v>
      </c>
      <c r="H94" s="320">
        <v>12.5</v>
      </c>
      <c r="I94" s="329">
        <v>52.1</v>
      </c>
      <c r="J94" s="330" t="s">
        <v>313</v>
      </c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</row>
    <row r="95" spans="1:178" s="26" customFormat="1" x14ac:dyDescent="0.25">
      <c r="A95" s="340"/>
      <c r="B95" s="750" t="s">
        <v>140</v>
      </c>
      <c r="C95" s="354"/>
      <c r="D95" s="343">
        <v>12.75</v>
      </c>
      <c r="E95" s="341">
        <v>12.5</v>
      </c>
      <c r="F95" s="342"/>
      <c r="G95" s="329"/>
      <c r="H95" s="320"/>
      <c r="I95" s="329"/>
      <c r="J95" s="330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</row>
    <row r="96" spans="1:178" s="26" customFormat="1" x14ac:dyDescent="0.25">
      <c r="A96" s="340"/>
      <c r="B96" s="388" t="s">
        <v>18</v>
      </c>
      <c r="C96" s="354"/>
      <c r="D96" s="343">
        <v>4</v>
      </c>
      <c r="E96" s="341">
        <v>4</v>
      </c>
      <c r="F96" s="342"/>
      <c r="G96" s="329"/>
      <c r="H96" s="320"/>
      <c r="I96" s="329"/>
      <c r="J96" s="330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</row>
    <row r="97" spans="1:178" s="26" customFormat="1" x14ac:dyDescent="0.25">
      <c r="A97" s="340"/>
      <c r="B97" s="318" t="s">
        <v>17</v>
      </c>
      <c r="C97" s="354"/>
      <c r="D97" s="343">
        <v>150</v>
      </c>
      <c r="E97" s="341">
        <v>150</v>
      </c>
      <c r="F97" s="342"/>
      <c r="G97" s="329"/>
      <c r="H97" s="320"/>
      <c r="I97" s="329"/>
      <c r="J97" s="330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</row>
    <row r="98" spans="1:178" s="28" customFormat="1" ht="16.5" thickBot="1" x14ac:dyDescent="0.3">
      <c r="A98" s="340" t="s">
        <v>38</v>
      </c>
      <c r="B98" s="318"/>
      <c r="C98" s="341">
        <v>20</v>
      </c>
      <c r="D98" s="343">
        <v>20</v>
      </c>
      <c r="E98" s="341">
        <v>20</v>
      </c>
      <c r="F98" s="370">
        <v>1.6</v>
      </c>
      <c r="G98" s="369">
        <v>0.2</v>
      </c>
      <c r="H98" s="389">
        <v>9.8000000000000007</v>
      </c>
      <c r="I98" s="390">
        <v>47</v>
      </c>
      <c r="J98" s="330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5"/>
      <c r="BN98" s="165"/>
      <c r="BO98" s="165"/>
      <c r="BP98" s="165"/>
      <c r="BQ98" s="165"/>
      <c r="BR98" s="165"/>
      <c r="BS98" s="165"/>
      <c r="BT98" s="165"/>
      <c r="BU98" s="165"/>
      <c r="BV98" s="165"/>
      <c r="BW98" s="165"/>
      <c r="BX98" s="165"/>
      <c r="BY98" s="165"/>
      <c r="BZ98" s="165"/>
      <c r="CA98" s="165"/>
      <c r="CB98" s="165"/>
      <c r="CC98" s="165"/>
      <c r="CD98" s="165"/>
      <c r="CE98" s="165"/>
      <c r="CF98" s="165"/>
      <c r="CG98" s="165"/>
      <c r="CH98" s="165"/>
      <c r="CI98" s="165"/>
      <c r="CJ98" s="165"/>
      <c r="CK98" s="165"/>
      <c r="CL98" s="165"/>
      <c r="CM98" s="165"/>
      <c r="CN98" s="165"/>
      <c r="CO98" s="165"/>
      <c r="CP98" s="165"/>
      <c r="CQ98" s="165"/>
    </row>
    <row r="99" spans="1:178" ht="16.5" thickBot="1" x14ac:dyDescent="0.3">
      <c r="A99" s="391" t="s">
        <v>26</v>
      </c>
      <c r="B99" s="392"/>
      <c r="C99" s="393">
        <v>430</v>
      </c>
      <c r="D99" s="394"/>
      <c r="E99" s="395"/>
      <c r="F99" s="396">
        <f>SUM(F66:F98)</f>
        <v>14.47</v>
      </c>
      <c r="G99" s="396">
        <f>SUM(G66:G98)</f>
        <v>15.385</v>
      </c>
      <c r="H99" s="396">
        <f>SUM(H66:H98)</f>
        <v>64.489999999999995</v>
      </c>
      <c r="I99" s="396">
        <f>SUM(I66:I98)</f>
        <v>455.40000000000003</v>
      </c>
      <c r="J99" s="333"/>
    </row>
    <row r="100" spans="1:178" ht="16.5" thickBot="1" x14ac:dyDescent="0.3">
      <c r="A100" s="358" t="s">
        <v>60</v>
      </c>
      <c r="B100" s="359"/>
      <c r="C100" s="397">
        <f>C25+C28+C64+C99</f>
        <v>1434.5</v>
      </c>
      <c r="D100" s="398"/>
      <c r="E100" s="331"/>
      <c r="F100" s="397">
        <f>F25+F28+F64+F99</f>
        <v>35.17</v>
      </c>
      <c r="G100" s="397">
        <f>G25+G28+G64+G99</f>
        <v>40.685000000000002</v>
      </c>
      <c r="H100" s="397">
        <f>H25+H28+H64+H99</f>
        <v>185.983</v>
      </c>
      <c r="I100" s="397">
        <f>I25+I28+I64+I99</f>
        <v>1255.17</v>
      </c>
      <c r="J100" s="323"/>
    </row>
    <row r="101" spans="1:178" x14ac:dyDescent="0.25">
      <c r="C101" s="399"/>
      <c r="D101" s="400"/>
      <c r="E101" s="401"/>
      <c r="J101" s="402"/>
    </row>
    <row r="102" spans="1:178" ht="16.5" thickBot="1" x14ac:dyDescent="0.3">
      <c r="A102" s="317" t="s">
        <v>61</v>
      </c>
      <c r="C102" s="319"/>
      <c r="D102" s="318"/>
      <c r="J102" s="403"/>
    </row>
    <row r="103" spans="1:178" ht="21" customHeight="1" x14ac:dyDescent="0.25">
      <c r="A103" s="800" t="s">
        <v>224</v>
      </c>
      <c r="B103" s="801"/>
      <c r="C103" s="793" t="s">
        <v>220</v>
      </c>
      <c r="D103" s="322" t="s">
        <v>3</v>
      </c>
      <c r="E103" s="321" t="s">
        <v>3</v>
      </c>
      <c r="F103" s="802" t="s">
        <v>221</v>
      </c>
      <c r="G103" s="803"/>
      <c r="H103" s="804"/>
      <c r="I103" s="322" t="s">
        <v>4</v>
      </c>
      <c r="J103" s="323" t="s">
        <v>222</v>
      </c>
    </row>
    <row r="104" spans="1:178" ht="16.5" thickBot="1" x14ac:dyDescent="0.3">
      <c r="A104" s="796" t="s">
        <v>223</v>
      </c>
      <c r="B104" s="797"/>
      <c r="C104" s="794"/>
      <c r="D104" s="324" t="s">
        <v>5</v>
      </c>
      <c r="E104" s="325" t="s">
        <v>5</v>
      </c>
      <c r="F104" s="326"/>
      <c r="G104" s="327"/>
      <c r="H104" s="328"/>
      <c r="I104" s="324" t="s">
        <v>6</v>
      </c>
      <c r="J104" s="330"/>
    </row>
    <row r="105" spans="1:178" ht="26.25" customHeight="1" thickBot="1" x14ac:dyDescent="0.3">
      <c r="A105" s="798"/>
      <c r="B105" s="799"/>
      <c r="C105" s="795"/>
      <c r="D105" s="331" t="s">
        <v>7</v>
      </c>
      <c r="E105" s="331" t="s">
        <v>8</v>
      </c>
      <c r="F105" s="331" t="s">
        <v>9</v>
      </c>
      <c r="G105" s="331" t="s">
        <v>10</v>
      </c>
      <c r="H105" s="332" t="s">
        <v>11</v>
      </c>
      <c r="I105" s="332" t="s">
        <v>12</v>
      </c>
      <c r="J105" s="333"/>
    </row>
    <row r="106" spans="1:178" ht="34.5" customHeight="1" x14ac:dyDescent="0.25">
      <c r="A106" s="334"/>
      <c r="B106" s="335" t="s">
        <v>13</v>
      </c>
      <c r="C106" s="336"/>
      <c r="D106" s="336"/>
      <c r="E106" s="338"/>
      <c r="F106" s="322"/>
      <c r="G106" s="321"/>
      <c r="H106" s="321"/>
      <c r="I106" s="322"/>
      <c r="J106" s="323"/>
    </row>
    <row r="107" spans="1:178" s="26" customFormat="1" ht="31.5" x14ac:dyDescent="0.25">
      <c r="A107" s="340" t="s">
        <v>170</v>
      </c>
      <c r="B107" s="318"/>
      <c r="C107" s="341" t="s">
        <v>242</v>
      </c>
      <c r="D107" s="337"/>
      <c r="E107" s="341"/>
      <c r="F107" s="342">
        <v>7.5</v>
      </c>
      <c r="G107" s="329">
        <v>7.5</v>
      </c>
      <c r="H107" s="329">
        <v>18.399999999999999</v>
      </c>
      <c r="I107" s="342">
        <v>171.1</v>
      </c>
      <c r="J107" s="330" t="s">
        <v>56</v>
      </c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</row>
    <row r="108" spans="1:178" s="26" customFormat="1" x14ac:dyDescent="0.25">
      <c r="A108" s="340"/>
      <c r="B108" s="750" t="s">
        <v>94</v>
      </c>
      <c r="C108" s="343"/>
      <c r="D108" s="337">
        <v>15</v>
      </c>
      <c r="E108" s="341">
        <v>15</v>
      </c>
      <c r="F108" s="329"/>
      <c r="G108" s="329"/>
      <c r="H108" s="329"/>
      <c r="I108" s="342"/>
      <c r="J108" s="330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</row>
    <row r="109" spans="1:178" s="26" customFormat="1" x14ac:dyDescent="0.25">
      <c r="A109" s="340"/>
      <c r="B109" s="750" t="s">
        <v>16</v>
      </c>
      <c r="C109" s="343"/>
      <c r="D109" s="337">
        <v>75</v>
      </c>
      <c r="E109" s="341">
        <v>75</v>
      </c>
      <c r="F109" s="329"/>
      <c r="G109" s="320"/>
      <c r="H109" s="329"/>
      <c r="I109" s="320"/>
      <c r="J109" s="330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</row>
    <row r="110" spans="1:178" s="26" customFormat="1" x14ac:dyDescent="0.25">
      <c r="A110" s="340"/>
      <c r="B110" s="750" t="s">
        <v>18</v>
      </c>
      <c r="C110" s="343"/>
      <c r="D110" s="337">
        <v>2</v>
      </c>
      <c r="E110" s="341">
        <v>2</v>
      </c>
      <c r="F110" s="329"/>
      <c r="G110" s="320"/>
      <c r="H110" s="329"/>
      <c r="I110" s="320"/>
      <c r="J110" s="330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</row>
    <row r="111" spans="1:178" s="26" customFormat="1" x14ac:dyDescent="0.25">
      <c r="A111" s="340"/>
      <c r="B111" s="750" t="s">
        <v>19</v>
      </c>
      <c r="C111" s="343"/>
      <c r="D111" s="337">
        <v>0.8</v>
      </c>
      <c r="E111" s="341">
        <v>0.8</v>
      </c>
      <c r="F111" s="329"/>
      <c r="G111" s="320"/>
      <c r="H111" s="329"/>
      <c r="I111" s="320"/>
      <c r="J111" s="330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</row>
    <row r="112" spans="1:178" s="26" customFormat="1" x14ac:dyDescent="0.25">
      <c r="A112" s="340"/>
      <c r="B112" s="750" t="s">
        <v>20</v>
      </c>
      <c r="C112" s="343"/>
      <c r="D112" s="337">
        <v>3</v>
      </c>
      <c r="E112" s="341">
        <v>3</v>
      </c>
      <c r="F112" s="329"/>
      <c r="G112" s="320"/>
      <c r="H112" s="329"/>
      <c r="I112" s="320"/>
      <c r="J112" s="330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</row>
    <row r="113" spans="1:178" s="26" customFormat="1" x14ac:dyDescent="0.25">
      <c r="A113" s="340"/>
      <c r="B113" s="388" t="s">
        <v>17</v>
      </c>
      <c r="C113" s="343"/>
      <c r="D113" s="337">
        <v>57</v>
      </c>
      <c r="E113" s="341">
        <v>57</v>
      </c>
      <c r="F113" s="329"/>
      <c r="G113" s="320"/>
      <c r="H113" s="329"/>
      <c r="I113" s="320"/>
      <c r="J113" s="330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</row>
    <row r="114" spans="1:178" s="26" customFormat="1" ht="31.5" x14ac:dyDescent="0.25">
      <c r="A114" s="340" t="s">
        <v>63</v>
      </c>
      <c r="B114" s="388"/>
      <c r="C114" s="343">
        <v>160</v>
      </c>
      <c r="D114" s="355"/>
      <c r="E114" s="356"/>
      <c r="F114" s="342">
        <v>2.15</v>
      </c>
      <c r="G114" s="329">
        <v>2.29</v>
      </c>
      <c r="H114" s="329">
        <v>12.09</v>
      </c>
      <c r="I114" s="342">
        <v>65.16</v>
      </c>
      <c r="J114" s="330" t="s">
        <v>317</v>
      </c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</row>
    <row r="115" spans="1:178" s="26" customFormat="1" x14ac:dyDescent="0.25">
      <c r="A115" s="340"/>
      <c r="B115" s="318" t="s">
        <v>64</v>
      </c>
      <c r="C115" s="341"/>
      <c r="D115" s="337">
        <v>1.3</v>
      </c>
      <c r="E115" s="341">
        <v>1.3</v>
      </c>
      <c r="F115" s="342"/>
      <c r="G115" s="329"/>
      <c r="H115" s="329"/>
      <c r="I115" s="342"/>
      <c r="J115" s="330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</row>
    <row r="116" spans="1:178" s="26" customFormat="1" x14ac:dyDescent="0.25">
      <c r="A116" s="317"/>
      <c r="B116" s="318" t="s">
        <v>18</v>
      </c>
      <c r="C116" s="341"/>
      <c r="D116" s="337">
        <v>7</v>
      </c>
      <c r="E116" s="341">
        <v>7</v>
      </c>
      <c r="F116" s="342"/>
      <c r="G116" s="329"/>
      <c r="H116" s="329"/>
      <c r="I116" s="342"/>
      <c r="J116" s="330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</row>
    <row r="117" spans="1:178" s="26" customFormat="1" x14ac:dyDescent="0.25">
      <c r="A117" s="404"/>
      <c r="B117" s="318" t="s">
        <v>16</v>
      </c>
      <c r="C117" s="341"/>
      <c r="D117" s="337">
        <v>80</v>
      </c>
      <c r="E117" s="341">
        <v>80</v>
      </c>
      <c r="F117" s="342"/>
      <c r="G117" s="329"/>
      <c r="H117" s="329"/>
      <c r="I117" s="342"/>
      <c r="J117" s="330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</row>
    <row r="118" spans="1:178" s="26" customFormat="1" x14ac:dyDescent="0.25">
      <c r="A118" s="404"/>
      <c r="B118" s="318" t="s">
        <v>17</v>
      </c>
      <c r="C118" s="341"/>
      <c r="D118" s="337">
        <v>90</v>
      </c>
      <c r="E118" s="341">
        <v>90</v>
      </c>
      <c r="F118" s="342"/>
      <c r="G118" s="329"/>
      <c r="H118" s="320"/>
      <c r="I118" s="342"/>
      <c r="J118" s="330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</row>
    <row r="119" spans="1:178" s="26" customFormat="1" x14ac:dyDescent="0.25">
      <c r="A119" s="340" t="s">
        <v>159</v>
      </c>
      <c r="B119" s="318"/>
      <c r="C119" s="354" t="s">
        <v>308</v>
      </c>
      <c r="D119" s="355"/>
      <c r="E119" s="356"/>
      <c r="F119" s="342">
        <v>3.5</v>
      </c>
      <c r="G119" s="329">
        <v>5.95</v>
      </c>
      <c r="H119" s="320">
        <v>12.9</v>
      </c>
      <c r="I119" s="342">
        <v>119.6</v>
      </c>
      <c r="J119" s="330" t="s">
        <v>160</v>
      </c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</row>
    <row r="120" spans="1:178" s="26" customFormat="1" x14ac:dyDescent="0.25">
      <c r="A120" s="340"/>
      <c r="B120" s="318" t="s">
        <v>25</v>
      </c>
      <c r="C120" s="341"/>
      <c r="D120" s="337">
        <v>25</v>
      </c>
      <c r="E120" s="341">
        <v>25</v>
      </c>
      <c r="F120" s="342"/>
      <c r="G120" s="329"/>
      <c r="H120" s="329"/>
      <c r="I120" s="342"/>
      <c r="J120" s="330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</row>
    <row r="121" spans="1:178" s="26" customFormat="1" x14ac:dyDescent="0.25">
      <c r="A121" s="340"/>
      <c r="B121" s="318" t="s">
        <v>66</v>
      </c>
      <c r="C121" s="341"/>
      <c r="D121" s="337">
        <v>5.0999999999999996</v>
      </c>
      <c r="E121" s="341">
        <v>5</v>
      </c>
      <c r="F121" s="342"/>
      <c r="G121" s="329"/>
      <c r="H121" s="329"/>
      <c r="I121" s="342"/>
      <c r="J121" s="330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</row>
    <row r="122" spans="1:178" s="26" customFormat="1" ht="16.5" thickBot="1" x14ac:dyDescent="0.3">
      <c r="A122" s="340"/>
      <c r="B122" s="318" t="s">
        <v>20</v>
      </c>
      <c r="C122" s="341"/>
      <c r="D122" s="337">
        <v>3</v>
      </c>
      <c r="E122" s="341">
        <v>3</v>
      </c>
      <c r="F122" s="342" t="s">
        <v>1</v>
      </c>
      <c r="G122" s="329"/>
      <c r="H122" s="329"/>
      <c r="I122" s="342"/>
      <c r="J122" s="330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</row>
    <row r="123" spans="1:178" ht="16.5" thickBot="1" x14ac:dyDescent="0.3">
      <c r="A123" s="358" t="s">
        <v>26</v>
      </c>
      <c r="B123" s="359"/>
      <c r="C123" s="360">
        <v>346</v>
      </c>
      <c r="D123" s="378"/>
      <c r="E123" s="360"/>
      <c r="F123" s="332">
        <f>SUM(F106:F122)</f>
        <v>13.15</v>
      </c>
      <c r="G123" s="332">
        <v>12.33</v>
      </c>
      <c r="H123" s="332">
        <f>SUM(H106:H122)</f>
        <v>43.39</v>
      </c>
      <c r="I123" s="332">
        <f>SUM(I106:I122)</f>
        <v>355.86</v>
      </c>
      <c r="J123" s="333"/>
    </row>
    <row r="124" spans="1:178" s="26" customFormat="1" x14ac:dyDescent="0.25">
      <c r="A124" s="355" t="s">
        <v>48</v>
      </c>
      <c r="B124" s="365"/>
      <c r="C124" s="341">
        <v>85</v>
      </c>
      <c r="D124" s="405">
        <v>96.9</v>
      </c>
      <c r="E124" s="341">
        <v>85</v>
      </c>
      <c r="F124" s="342">
        <v>0.34</v>
      </c>
      <c r="G124" s="329">
        <v>0.34</v>
      </c>
      <c r="H124" s="320">
        <v>10.199999999999999</v>
      </c>
      <c r="I124" s="329">
        <v>45</v>
      </c>
      <c r="J124" s="356" t="s">
        <v>404</v>
      </c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</row>
    <row r="125" spans="1:178" s="26" customFormat="1" ht="16.5" thickBot="1" x14ac:dyDescent="0.3">
      <c r="A125" s="355"/>
      <c r="B125" s="365"/>
      <c r="C125" s="341"/>
      <c r="D125" s="405"/>
      <c r="E125" s="341"/>
      <c r="F125" s="342"/>
      <c r="G125" s="329"/>
      <c r="H125" s="367"/>
      <c r="I125" s="329"/>
      <c r="J125" s="356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</row>
    <row r="126" spans="1:178" ht="16.5" thickBot="1" x14ac:dyDescent="0.3">
      <c r="A126" s="358" t="s">
        <v>26</v>
      </c>
      <c r="B126" s="359"/>
      <c r="C126" s="360">
        <v>85</v>
      </c>
      <c r="D126" s="361"/>
      <c r="E126" s="362"/>
      <c r="F126" s="331">
        <f>SUM(F124)</f>
        <v>0.34</v>
      </c>
      <c r="G126" s="331">
        <f>SUM(G124)</f>
        <v>0.34</v>
      </c>
      <c r="H126" s="331">
        <f>SUM(H124)</f>
        <v>10.199999999999999</v>
      </c>
      <c r="I126" s="331">
        <f>SUM(I124)</f>
        <v>45</v>
      </c>
      <c r="J126" s="333"/>
    </row>
    <row r="127" spans="1:178" ht="16.5" thickBot="1" x14ac:dyDescent="0.3">
      <c r="A127" s="334"/>
      <c r="B127" s="335"/>
      <c r="C127" s="336">
        <v>471</v>
      </c>
      <c r="D127" s="406"/>
      <c r="E127" s="338"/>
      <c r="F127" s="322">
        <f>F123+F126</f>
        <v>13.49</v>
      </c>
      <c r="G127" s="322">
        <f>G123+G126</f>
        <v>12.67</v>
      </c>
      <c r="H127" s="322">
        <f>H123+H126</f>
        <v>53.59</v>
      </c>
      <c r="I127" s="322">
        <f>I123+I126</f>
        <v>400.86</v>
      </c>
      <c r="J127" s="323"/>
    </row>
    <row r="128" spans="1:178" x14ac:dyDescent="0.25">
      <c r="A128" s="334"/>
      <c r="B128" s="335" t="s">
        <v>28</v>
      </c>
      <c r="C128" s="407"/>
      <c r="D128" s="336"/>
      <c r="E128" s="408"/>
      <c r="F128" s="322"/>
      <c r="G128" s="322"/>
      <c r="H128" s="321"/>
      <c r="I128" s="322"/>
      <c r="J128" s="323"/>
    </row>
    <row r="129" spans="1:95" s="69" customFormat="1" x14ac:dyDescent="0.25">
      <c r="A129" s="85" t="s">
        <v>400</v>
      </c>
      <c r="B129" s="72"/>
      <c r="C129" s="86">
        <v>30</v>
      </c>
      <c r="D129" s="74"/>
      <c r="E129" s="88"/>
      <c r="F129" s="74">
        <v>0.36</v>
      </c>
      <c r="G129" s="88">
        <v>1.5</v>
      </c>
      <c r="H129" s="74">
        <v>2.52</v>
      </c>
      <c r="I129" s="87">
        <v>25</v>
      </c>
      <c r="J129" s="82" t="s">
        <v>401</v>
      </c>
    </row>
    <row r="130" spans="1:95" s="69" customFormat="1" x14ac:dyDescent="0.25">
      <c r="A130" s="85"/>
      <c r="B130" s="72" t="s">
        <v>29</v>
      </c>
      <c r="C130" s="86"/>
      <c r="D130" s="74">
        <v>36.479999999999997</v>
      </c>
      <c r="E130" s="88">
        <v>28.5</v>
      </c>
      <c r="F130" s="74"/>
      <c r="G130" s="88"/>
      <c r="H130" s="74"/>
      <c r="I130" s="87"/>
      <c r="J130" s="82"/>
    </row>
    <row r="131" spans="1:95" s="69" customFormat="1" x14ac:dyDescent="0.25">
      <c r="A131" s="85"/>
      <c r="B131" s="72" t="s">
        <v>34</v>
      </c>
      <c r="C131" s="86"/>
      <c r="D131" s="74">
        <v>1.5</v>
      </c>
      <c r="E131" s="88">
        <v>1.5</v>
      </c>
      <c r="F131" s="74"/>
      <c r="G131" s="88"/>
      <c r="H131" s="74"/>
      <c r="I131" s="87"/>
      <c r="J131" s="82"/>
    </row>
    <row r="132" spans="1:95" s="69" customFormat="1" ht="27" customHeight="1" x14ac:dyDescent="0.25">
      <c r="A132" s="270" t="s">
        <v>449</v>
      </c>
      <c r="B132" s="733"/>
      <c r="C132" s="734" t="s">
        <v>198</v>
      </c>
      <c r="D132" s="735"/>
      <c r="E132" s="736"/>
      <c r="F132" s="737">
        <v>3</v>
      </c>
      <c r="G132" s="736">
        <v>5.8</v>
      </c>
      <c r="H132" s="735">
        <v>14.7</v>
      </c>
      <c r="I132" s="736">
        <v>121</v>
      </c>
      <c r="J132" s="738" t="s">
        <v>407</v>
      </c>
    </row>
    <row r="133" spans="1:95" s="69" customFormat="1" ht="15" x14ac:dyDescent="0.25">
      <c r="A133" s="270"/>
      <c r="B133" s="752" t="s">
        <v>83</v>
      </c>
      <c r="C133" s="734"/>
      <c r="D133" s="735">
        <v>22.61</v>
      </c>
      <c r="E133" s="736">
        <v>14.7</v>
      </c>
      <c r="F133" s="737"/>
      <c r="G133" s="737"/>
      <c r="H133" s="737"/>
      <c r="I133" s="737"/>
      <c r="J133" s="738"/>
    </row>
    <row r="134" spans="1:95" s="69" customFormat="1" ht="15" x14ac:dyDescent="0.25">
      <c r="A134" s="270"/>
      <c r="B134" s="752" t="s">
        <v>99</v>
      </c>
      <c r="C134" s="734"/>
      <c r="D134" s="735">
        <v>6</v>
      </c>
      <c r="E134" s="736">
        <v>6</v>
      </c>
      <c r="F134" s="737"/>
      <c r="G134" s="736"/>
      <c r="H134" s="735"/>
      <c r="I134" s="737"/>
      <c r="J134" s="738"/>
    </row>
    <row r="135" spans="1:95" s="96" customFormat="1" ht="15" x14ac:dyDescent="0.25">
      <c r="A135" s="270"/>
      <c r="B135" s="752" t="s">
        <v>32</v>
      </c>
      <c r="C135" s="734"/>
      <c r="D135" s="735">
        <v>7.5</v>
      </c>
      <c r="E135" s="736">
        <v>6</v>
      </c>
      <c r="F135" s="737"/>
      <c r="G135" s="736"/>
      <c r="H135" s="735"/>
      <c r="I135" s="737"/>
      <c r="J135" s="738"/>
    </row>
    <row r="136" spans="1:95" s="69" customFormat="1" ht="20.25" customHeight="1" x14ac:dyDescent="0.25">
      <c r="A136" s="270"/>
      <c r="B136" s="752" t="s">
        <v>30</v>
      </c>
      <c r="C136" s="734"/>
      <c r="D136" s="735">
        <v>21.45</v>
      </c>
      <c r="E136" s="736">
        <v>15</v>
      </c>
      <c r="F136" s="737"/>
      <c r="G136" s="736"/>
      <c r="H136" s="735"/>
      <c r="I136" s="737"/>
      <c r="J136" s="738"/>
    </row>
    <row r="137" spans="1:95" s="69" customFormat="1" ht="20.25" customHeight="1" x14ac:dyDescent="0.25">
      <c r="A137" s="270"/>
      <c r="B137" s="752" t="s">
        <v>33</v>
      </c>
      <c r="C137" s="734"/>
      <c r="D137" s="735">
        <v>7.14</v>
      </c>
      <c r="E137" s="736">
        <v>6</v>
      </c>
      <c r="F137" s="737"/>
      <c r="G137" s="736"/>
      <c r="H137" s="735"/>
      <c r="I137" s="737"/>
      <c r="J137" s="738"/>
    </row>
    <row r="138" spans="1:95" s="96" customFormat="1" ht="15" x14ac:dyDescent="0.25">
      <c r="A138" s="270"/>
      <c r="B138" s="752" t="s">
        <v>34</v>
      </c>
      <c r="C138" s="734"/>
      <c r="D138" s="735">
        <v>3</v>
      </c>
      <c r="E138" s="736">
        <v>3</v>
      </c>
      <c r="F138" s="737"/>
      <c r="G138" s="736"/>
      <c r="H138" s="735"/>
      <c r="I138" s="737"/>
      <c r="J138" s="738"/>
    </row>
    <row r="139" spans="1:95" s="96" customFormat="1" ht="15" x14ac:dyDescent="0.25">
      <c r="A139" s="270"/>
      <c r="B139" s="752" t="s">
        <v>19</v>
      </c>
      <c r="C139" s="734"/>
      <c r="D139" s="735">
        <v>1</v>
      </c>
      <c r="E139" s="736">
        <v>1</v>
      </c>
      <c r="F139" s="737"/>
      <c r="G139" s="736"/>
      <c r="H139" s="735"/>
      <c r="I139" s="737"/>
      <c r="J139" s="738"/>
    </row>
    <row r="140" spans="1:95" s="96" customFormat="1" ht="15" x14ac:dyDescent="0.25">
      <c r="A140" s="270"/>
      <c r="B140" s="733" t="s">
        <v>17</v>
      </c>
      <c r="C140" s="734"/>
      <c r="D140" s="735">
        <v>132</v>
      </c>
      <c r="E140" s="736">
        <v>132</v>
      </c>
      <c r="F140" s="737"/>
      <c r="G140" s="736"/>
      <c r="H140" s="735"/>
      <c r="I140" s="737"/>
      <c r="J140" s="738"/>
    </row>
    <row r="141" spans="1:95" s="96" customFormat="1" ht="15" x14ac:dyDescent="0.25">
      <c r="A141" s="270"/>
      <c r="B141" s="752" t="s">
        <v>36</v>
      </c>
      <c r="C141" s="734"/>
      <c r="D141" s="735">
        <v>5</v>
      </c>
      <c r="E141" s="736">
        <v>5</v>
      </c>
      <c r="F141" s="737"/>
      <c r="G141" s="736"/>
      <c r="H141" s="735"/>
      <c r="I141" s="737"/>
      <c r="J141" s="738"/>
    </row>
    <row r="142" spans="1:95" s="96" customFormat="1" ht="15" x14ac:dyDescent="0.25">
      <c r="A142" s="270"/>
      <c r="B142" s="752" t="s">
        <v>42</v>
      </c>
      <c r="C142" s="734"/>
      <c r="D142" s="735">
        <v>22.5</v>
      </c>
      <c r="E142" s="736">
        <v>18</v>
      </c>
      <c r="F142" s="737"/>
      <c r="G142" s="736"/>
      <c r="H142" s="735"/>
      <c r="I142" s="737"/>
      <c r="J142" s="738"/>
    </row>
    <row r="143" spans="1:95" s="26" customFormat="1" ht="15" x14ac:dyDescent="0.25">
      <c r="A143" s="411" t="s">
        <v>409</v>
      </c>
      <c r="B143" s="410"/>
      <c r="C143" s="412">
        <v>50</v>
      </c>
      <c r="D143" s="413"/>
      <c r="E143" s="412"/>
      <c r="F143" s="414">
        <v>5.14</v>
      </c>
      <c r="G143" s="415">
        <v>6.64</v>
      </c>
      <c r="H143" s="416">
        <v>4.28</v>
      </c>
      <c r="I143" s="415">
        <v>97.5</v>
      </c>
      <c r="J143" s="417" t="s">
        <v>350</v>
      </c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</row>
    <row r="144" spans="1:95" s="26" customFormat="1" ht="15" x14ac:dyDescent="0.25">
      <c r="A144" s="411"/>
      <c r="B144" s="750" t="s">
        <v>141</v>
      </c>
      <c r="C144" s="418"/>
      <c r="D144" s="419">
        <v>38</v>
      </c>
      <c r="E144" s="420">
        <v>38</v>
      </c>
      <c r="F144" s="414"/>
      <c r="G144" s="414"/>
      <c r="H144" s="414"/>
      <c r="I144" s="414"/>
      <c r="J144" s="421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</row>
    <row r="145" spans="1:178" s="26" customFormat="1" ht="15" x14ac:dyDescent="0.25">
      <c r="A145" s="411"/>
      <c r="B145" s="750" t="s">
        <v>68</v>
      </c>
      <c r="C145" s="422"/>
      <c r="D145" s="423">
        <v>5</v>
      </c>
      <c r="E145" s="419">
        <v>5</v>
      </c>
      <c r="F145" s="414"/>
      <c r="G145" s="415"/>
      <c r="H145" s="416"/>
      <c r="I145" s="415"/>
      <c r="J145" s="421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</row>
    <row r="146" spans="1:178" s="26" customFormat="1" x14ac:dyDescent="0.25">
      <c r="A146" s="411"/>
      <c r="B146" s="388" t="s">
        <v>17</v>
      </c>
      <c r="C146" s="422"/>
      <c r="D146" s="413">
        <v>7</v>
      </c>
      <c r="E146" s="424">
        <v>7</v>
      </c>
      <c r="F146" s="414"/>
      <c r="G146" s="415"/>
      <c r="H146" s="416"/>
      <c r="I146" s="415"/>
      <c r="J146" s="421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</row>
    <row r="147" spans="1:178" s="26" customFormat="1" ht="15" x14ac:dyDescent="0.25">
      <c r="A147" s="411"/>
      <c r="B147" s="750" t="s">
        <v>19</v>
      </c>
      <c r="C147" s="418"/>
      <c r="D147" s="413">
        <v>1</v>
      </c>
      <c r="E147" s="425">
        <v>1</v>
      </c>
      <c r="F147" s="414"/>
      <c r="G147" s="415"/>
      <c r="H147" s="416"/>
      <c r="I147" s="415"/>
      <c r="J147" s="421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</row>
    <row r="148" spans="1:178" s="26" customFormat="1" ht="15" x14ac:dyDescent="0.25">
      <c r="A148" s="426"/>
      <c r="B148" s="750" t="s">
        <v>34</v>
      </c>
      <c r="C148" s="422"/>
      <c r="D148" s="427">
        <v>2</v>
      </c>
      <c r="E148" s="425">
        <v>2</v>
      </c>
      <c r="F148" s="416"/>
      <c r="G148" s="414"/>
      <c r="H148" s="414"/>
      <c r="I148" s="414"/>
      <c r="J148" s="421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</row>
    <row r="149" spans="1:178" s="26" customFormat="1" ht="15" x14ac:dyDescent="0.25">
      <c r="A149" s="426"/>
      <c r="B149" s="750" t="s">
        <v>33</v>
      </c>
      <c r="C149" s="422"/>
      <c r="D149" s="427">
        <v>5.95</v>
      </c>
      <c r="E149" s="414">
        <v>4.9980000000000002</v>
      </c>
      <c r="F149" s="414"/>
      <c r="G149" s="414"/>
      <c r="H149" s="414"/>
      <c r="I149" s="414"/>
      <c r="J149" s="421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</row>
    <row r="150" spans="1:178" s="31" customFormat="1" ht="27" customHeight="1" x14ac:dyDescent="0.25">
      <c r="A150" s="340" t="s">
        <v>90</v>
      </c>
      <c r="B150" s="388"/>
      <c r="C150" s="343">
        <v>110</v>
      </c>
      <c r="D150" s="320"/>
      <c r="E150" s="329"/>
      <c r="F150" s="320">
        <v>3.13</v>
      </c>
      <c r="G150" s="329">
        <v>3.76</v>
      </c>
      <c r="H150" s="320">
        <v>13.03</v>
      </c>
      <c r="I150" s="342">
        <v>131.15</v>
      </c>
      <c r="J150" s="356" t="s">
        <v>203</v>
      </c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96"/>
      <c r="BU150" s="96"/>
      <c r="BV150" s="96"/>
      <c r="BW150" s="96"/>
      <c r="BX150" s="96"/>
      <c r="BY150" s="96"/>
      <c r="BZ150" s="96"/>
      <c r="CA150" s="96"/>
      <c r="CB150" s="96"/>
      <c r="CC150" s="96"/>
      <c r="CD150" s="96"/>
      <c r="CE150" s="96"/>
      <c r="CF150" s="96"/>
      <c r="CG150" s="96"/>
      <c r="CH150" s="96"/>
      <c r="CI150" s="96"/>
      <c r="CJ150" s="96"/>
      <c r="CK150" s="96"/>
      <c r="CL150" s="96"/>
      <c r="CM150" s="96"/>
      <c r="CN150" s="96"/>
      <c r="CO150" s="96"/>
      <c r="CP150" s="96"/>
      <c r="CQ150" s="96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</row>
    <row r="151" spans="1:178" s="31" customFormat="1" ht="15" customHeight="1" x14ac:dyDescent="0.25">
      <c r="A151" s="340"/>
      <c r="B151" s="318" t="s">
        <v>30</v>
      </c>
      <c r="C151" s="341"/>
      <c r="D151" s="320">
        <v>135.03</v>
      </c>
      <c r="E151" s="329">
        <v>94.43</v>
      </c>
      <c r="F151" s="320"/>
      <c r="G151" s="329"/>
      <c r="H151" s="320"/>
      <c r="I151" s="342"/>
      <c r="J151" s="330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6"/>
      <c r="BM151" s="96"/>
      <c r="BN151" s="96"/>
      <c r="BO151" s="96"/>
      <c r="BP151" s="96"/>
      <c r="BQ151" s="96"/>
      <c r="BR151" s="96"/>
      <c r="BS151" s="96"/>
      <c r="BT151" s="96"/>
      <c r="BU151" s="96"/>
      <c r="BV151" s="96"/>
      <c r="BW151" s="96"/>
      <c r="BX151" s="96"/>
      <c r="BY151" s="96"/>
      <c r="BZ151" s="96"/>
      <c r="CA151" s="96"/>
      <c r="CB151" s="96"/>
      <c r="CC151" s="96"/>
      <c r="CD151" s="96"/>
      <c r="CE151" s="96"/>
      <c r="CF151" s="96"/>
      <c r="CG151" s="96"/>
      <c r="CH151" s="96"/>
      <c r="CI151" s="96"/>
      <c r="CJ151" s="96"/>
      <c r="CK151" s="96"/>
      <c r="CL151" s="96"/>
      <c r="CM151" s="96"/>
      <c r="CN151" s="96"/>
      <c r="CO151" s="96"/>
      <c r="CP151" s="96"/>
      <c r="CQ151" s="96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</row>
    <row r="152" spans="1:178" s="31" customFormat="1" ht="15" customHeight="1" x14ac:dyDescent="0.25">
      <c r="A152" s="340"/>
      <c r="B152" s="318" t="s">
        <v>16</v>
      </c>
      <c r="C152" s="341"/>
      <c r="D152" s="320">
        <v>17.38</v>
      </c>
      <c r="E152" s="329">
        <v>16.5</v>
      </c>
      <c r="F152" s="320"/>
      <c r="G152" s="329"/>
      <c r="H152" s="320"/>
      <c r="I152" s="342"/>
      <c r="J152" s="330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6"/>
      <c r="BZ152" s="96"/>
      <c r="CA152" s="96"/>
      <c r="CB152" s="96"/>
      <c r="CC152" s="96"/>
      <c r="CD152" s="96"/>
      <c r="CE152" s="96"/>
      <c r="CF152" s="96"/>
      <c r="CG152" s="96"/>
      <c r="CH152" s="96"/>
      <c r="CI152" s="96"/>
      <c r="CJ152" s="96"/>
      <c r="CK152" s="96"/>
      <c r="CL152" s="96"/>
      <c r="CM152" s="96"/>
      <c r="CN152" s="96"/>
      <c r="CO152" s="96"/>
      <c r="CP152" s="96"/>
      <c r="CQ152" s="96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</row>
    <row r="153" spans="1:178" s="31" customFormat="1" ht="15" customHeight="1" x14ac:dyDescent="0.25">
      <c r="A153" s="340"/>
      <c r="B153" s="318" t="s">
        <v>20</v>
      </c>
      <c r="C153" s="341"/>
      <c r="D153" s="320">
        <v>3</v>
      </c>
      <c r="E153" s="329">
        <v>3</v>
      </c>
      <c r="F153" s="320"/>
      <c r="G153" s="329"/>
      <c r="H153" s="320"/>
      <c r="I153" s="342"/>
      <c r="J153" s="330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96"/>
      <c r="CO153" s="96"/>
      <c r="CP153" s="96"/>
      <c r="CQ153" s="96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</row>
    <row r="154" spans="1:178" s="31" customFormat="1" ht="15.75" customHeight="1" x14ac:dyDescent="0.25">
      <c r="A154" s="340"/>
      <c r="B154" s="318" t="s">
        <v>19</v>
      </c>
      <c r="C154" s="341"/>
      <c r="D154" s="320">
        <v>0.9</v>
      </c>
      <c r="E154" s="329">
        <v>0.9</v>
      </c>
      <c r="F154" s="320"/>
      <c r="G154" s="329"/>
      <c r="H154" s="320"/>
      <c r="I154" s="342"/>
      <c r="J154" s="330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6"/>
      <c r="BN154" s="96"/>
      <c r="BO154" s="96"/>
      <c r="BP154" s="96"/>
      <c r="BQ154" s="96"/>
      <c r="BR154" s="96"/>
      <c r="BS154" s="96"/>
      <c r="BT154" s="96"/>
      <c r="BU154" s="96"/>
      <c r="BV154" s="96"/>
      <c r="BW154" s="96"/>
      <c r="BX154" s="96"/>
      <c r="BY154" s="96"/>
      <c r="BZ154" s="96"/>
      <c r="CA154" s="96"/>
      <c r="CB154" s="96"/>
      <c r="CC154" s="96"/>
      <c r="CD154" s="96"/>
      <c r="CE154" s="96"/>
      <c r="CF154" s="96"/>
      <c r="CG154" s="96"/>
      <c r="CH154" s="96"/>
      <c r="CI154" s="96"/>
      <c r="CJ154" s="96"/>
      <c r="CK154" s="96"/>
      <c r="CL154" s="96"/>
      <c r="CM154" s="96"/>
      <c r="CN154" s="96"/>
      <c r="CO154" s="96"/>
      <c r="CP154" s="96"/>
      <c r="CQ154" s="96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</row>
    <row r="155" spans="1:178" s="26" customFormat="1" x14ac:dyDescent="0.25">
      <c r="A155" s="340" t="s">
        <v>397</v>
      </c>
      <c r="B155" s="318"/>
      <c r="C155" s="341">
        <v>150</v>
      </c>
      <c r="D155" s="343"/>
      <c r="E155" s="341"/>
      <c r="F155" s="342">
        <v>0.1</v>
      </c>
      <c r="G155" s="329">
        <v>0.1</v>
      </c>
      <c r="H155" s="320">
        <v>10.199999999999999</v>
      </c>
      <c r="I155" s="329">
        <v>42.1</v>
      </c>
      <c r="J155" s="330" t="s">
        <v>398</v>
      </c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  <c r="CO155" s="69"/>
      <c r="CP155" s="69"/>
      <c r="CQ155" s="69"/>
      <c r="CR155" s="69"/>
      <c r="CS155" s="69"/>
      <c r="CT155" s="69"/>
      <c r="CU155" s="69"/>
      <c r="CV155" s="69"/>
      <c r="CW155" s="69"/>
    </row>
    <row r="156" spans="1:178" s="26" customFormat="1" x14ac:dyDescent="0.25">
      <c r="A156" s="340"/>
      <c r="B156" s="318" t="s">
        <v>88</v>
      </c>
      <c r="C156" s="354"/>
      <c r="D156" s="343">
        <v>34</v>
      </c>
      <c r="E156" s="341">
        <v>30</v>
      </c>
      <c r="F156" s="342"/>
      <c r="G156" s="329"/>
      <c r="H156" s="320"/>
      <c r="I156" s="329"/>
      <c r="J156" s="330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</row>
    <row r="157" spans="1:178" s="26" customFormat="1" x14ac:dyDescent="0.25">
      <c r="A157" s="340"/>
      <c r="B157" s="318" t="s">
        <v>18</v>
      </c>
      <c r="C157" s="354"/>
      <c r="D157" s="343">
        <v>4</v>
      </c>
      <c r="E157" s="341">
        <v>4</v>
      </c>
      <c r="F157" s="342"/>
      <c r="G157" s="329"/>
      <c r="H157" s="320"/>
      <c r="I157" s="329"/>
      <c r="J157" s="330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</row>
    <row r="158" spans="1:178" s="26" customFormat="1" x14ac:dyDescent="0.25">
      <c r="A158" s="340"/>
      <c r="B158" s="318" t="s">
        <v>17</v>
      </c>
      <c r="C158" s="354"/>
      <c r="D158" s="343">
        <v>130</v>
      </c>
      <c r="E158" s="341">
        <v>130</v>
      </c>
      <c r="F158" s="342"/>
      <c r="G158" s="329"/>
      <c r="H158" s="320"/>
      <c r="I158" s="329"/>
      <c r="J158" s="330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</row>
    <row r="159" spans="1:178" ht="16.5" thickBot="1" x14ac:dyDescent="0.3">
      <c r="A159" s="340" t="s">
        <v>46</v>
      </c>
      <c r="C159" s="341">
        <v>30</v>
      </c>
      <c r="D159" s="341">
        <v>30</v>
      </c>
      <c r="E159" s="357">
        <v>30</v>
      </c>
      <c r="F159" s="341">
        <v>1.5</v>
      </c>
      <c r="G159" s="357">
        <v>0.3</v>
      </c>
      <c r="H159" s="341">
        <v>14.3</v>
      </c>
      <c r="I159" s="357">
        <v>66</v>
      </c>
      <c r="J159" s="330"/>
    </row>
    <row r="160" spans="1:178" ht="16.5" thickBot="1" x14ac:dyDescent="0.3">
      <c r="A160" s="358" t="s">
        <v>26</v>
      </c>
      <c r="B160" s="359"/>
      <c r="C160" s="331">
        <v>535</v>
      </c>
      <c r="D160" s="361"/>
      <c r="E160" s="360"/>
      <c r="F160" s="332">
        <f>SUM(F129:F159)</f>
        <v>13.229999999999999</v>
      </c>
      <c r="G160" s="332">
        <f>SUM(G129:G159)</f>
        <v>18.100000000000001</v>
      </c>
      <c r="H160" s="332">
        <f>SUM(H129:H159)</f>
        <v>59.03</v>
      </c>
      <c r="I160" s="332">
        <f>SUM(I129:I159)</f>
        <v>482.75</v>
      </c>
      <c r="J160" s="333"/>
    </row>
    <row r="161" spans="1:178" x14ac:dyDescent="0.25">
      <c r="A161" s="340"/>
      <c r="B161" s="318" t="s">
        <v>47</v>
      </c>
      <c r="C161" s="354"/>
      <c r="D161" s="337"/>
      <c r="E161" s="341"/>
      <c r="F161" s="329"/>
      <c r="G161" s="329"/>
      <c r="H161" s="329"/>
      <c r="I161" s="342"/>
      <c r="J161" s="330"/>
    </row>
    <row r="162" spans="1:178" s="26" customFormat="1" x14ac:dyDescent="0.25">
      <c r="A162" s="340" t="s">
        <v>71</v>
      </c>
      <c r="B162" s="318"/>
      <c r="C162" s="341">
        <v>10</v>
      </c>
      <c r="D162" s="342"/>
      <c r="E162" s="329"/>
      <c r="F162" s="329">
        <v>2.2000000000000002</v>
      </c>
      <c r="G162" s="320">
        <v>2.8</v>
      </c>
      <c r="H162" s="329">
        <v>20.5</v>
      </c>
      <c r="I162" s="339">
        <v>114</v>
      </c>
      <c r="J162" s="330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59"/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69"/>
      <c r="CN162" s="69"/>
      <c r="CO162" s="69"/>
      <c r="CP162" s="69"/>
      <c r="CQ162" s="69"/>
    </row>
    <row r="163" spans="1:178" s="26" customFormat="1" x14ac:dyDescent="0.25">
      <c r="A163" s="753" t="s">
        <v>370</v>
      </c>
      <c r="B163" s="388"/>
      <c r="C163" s="341"/>
      <c r="D163" s="320">
        <v>10</v>
      </c>
      <c r="E163" s="329">
        <v>10</v>
      </c>
      <c r="F163" s="329"/>
      <c r="G163" s="320"/>
      <c r="H163" s="329"/>
      <c r="I163" s="329"/>
      <c r="J163" s="330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59"/>
      <c r="Z163" s="159"/>
      <c r="AA163" s="159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</row>
    <row r="164" spans="1:178" s="38" customFormat="1" x14ac:dyDescent="0.25">
      <c r="A164" s="340" t="s">
        <v>251</v>
      </c>
      <c r="B164" s="318"/>
      <c r="C164" s="341">
        <v>100</v>
      </c>
      <c r="D164" s="320"/>
      <c r="E164" s="329"/>
      <c r="F164" s="320">
        <v>2.2999999999999998</v>
      </c>
      <c r="G164" s="329">
        <v>2.5</v>
      </c>
      <c r="H164" s="320">
        <v>3.6</v>
      </c>
      <c r="I164" s="329">
        <v>46</v>
      </c>
      <c r="J164" s="330" t="s">
        <v>252</v>
      </c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96"/>
      <c r="CA164" s="96"/>
      <c r="CB164" s="96"/>
      <c r="CC164" s="96"/>
      <c r="CD164" s="96"/>
      <c r="CE164" s="96"/>
      <c r="CF164" s="96"/>
      <c r="CG164" s="96"/>
      <c r="CH164" s="96"/>
      <c r="CI164" s="96"/>
      <c r="CJ164" s="96"/>
      <c r="CK164" s="96"/>
      <c r="CL164" s="96"/>
      <c r="CM164" s="96"/>
      <c r="CN164" s="96"/>
      <c r="CO164" s="96"/>
      <c r="CP164" s="96"/>
      <c r="CQ164" s="96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</row>
    <row r="165" spans="1:178" s="38" customFormat="1" x14ac:dyDescent="0.25">
      <c r="A165" s="340"/>
      <c r="B165" s="318" t="s">
        <v>57</v>
      </c>
      <c r="C165" s="341"/>
      <c r="D165" s="320">
        <v>105.36</v>
      </c>
      <c r="E165" s="329">
        <v>100</v>
      </c>
      <c r="F165" s="342"/>
      <c r="G165" s="329"/>
      <c r="H165" s="320"/>
      <c r="I165" s="342"/>
      <c r="J165" s="330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96"/>
      <c r="CA165" s="96"/>
      <c r="CB165" s="96"/>
      <c r="CC165" s="96"/>
      <c r="CD165" s="96"/>
      <c r="CE165" s="96"/>
      <c r="CF165" s="96"/>
      <c r="CG165" s="96"/>
      <c r="CH165" s="96"/>
      <c r="CI165" s="96"/>
      <c r="CJ165" s="96"/>
      <c r="CK165" s="96"/>
      <c r="CL165" s="96"/>
      <c r="CM165" s="96"/>
      <c r="CN165" s="96"/>
      <c r="CO165" s="96"/>
      <c r="CP165" s="96"/>
      <c r="CQ165" s="96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</row>
    <row r="166" spans="1:178" s="26" customFormat="1" ht="37.5" customHeight="1" x14ac:dyDescent="0.25">
      <c r="A166" s="340" t="s">
        <v>380</v>
      </c>
      <c r="B166" s="318"/>
      <c r="C166" s="341" t="s">
        <v>355</v>
      </c>
      <c r="D166" s="320"/>
      <c r="E166" s="329"/>
      <c r="F166" s="315">
        <v>5.82</v>
      </c>
      <c r="G166" s="350">
        <v>8.1</v>
      </c>
      <c r="H166" s="315">
        <v>15.53</v>
      </c>
      <c r="I166" s="350">
        <v>158</v>
      </c>
      <c r="J166" s="356" t="s">
        <v>316</v>
      </c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</row>
    <row r="167" spans="1:178" s="26" customFormat="1" x14ac:dyDescent="0.25">
      <c r="A167" s="340"/>
      <c r="B167" s="750" t="s">
        <v>73</v>
      </c>
      <c r="C167" s="341"/>
      <c r="D167" s="320">
        <v>72.849999999999994</v>
      </c>
      <c r="E167" s="329">
        <v>71.430000000000007</v>
      </c>
      <c r="F167" s="320"/>
      <c r="G167" s="329"/>
      <c r="H167" s="320"/>
      <c r="I167" s="342"/>
      <c r="J167" s="330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</row>
    <row r="168" spans="1:178" s="26" customFormat="1" x14ac:dyDescent="0.25">
      <c r="A168" s="340"/>
      <c r="B168" s="388" t="s">
        <v>94</v>
      </c>
      <c r="C168" s="341"/>
      <c r="D168" s="320">
        <v>7.7</v>
      </c>
      <c r="E168" s="329">
        <v>7.7</v>
      </c>
      <c r="F168" s="320"/>
      <c r="G168" s="329"/>
      <c r="H168" s="320"/>
      <c r="I168" s="342"/>
      <c r="J168" s="330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</row>
    <row r="169" spans="1:178" s="26" customFormat="1" x14ac:dyDescent="0.25">
      <c r="A169" s="340"/>
      <c r="B169" s="318" t="s">
        <v>51</v>
      </c>
      <c r="C169" s="341"/>
      <c r="D169" s="320">
        <v>4.7</v>
      </c>
      <c r="E169" s="329">
        <v>4.7</v>
      </c>
      <c r="F169" s="320"/>
      <c r="G169" s="329"/>
      <c r="H169" s="320"/>
      <c r="I169" s="342"/>
      <c r="J169" s="330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</row>
    <row r="170" spans="1:178" s="26" customFormat="1" x14ac:dyDescent="0.25">
      <c r="A170" s="340"/>
      <c r="B170" s="318" t="s">
        <v>18</v>
      </c>
      <c r="C170" s="341"/>
      <c r="D170" s="320">
        <v>7.7</v>
      </c>
      <c r="E170" s="329">
        <v>7.7</v>
      </c>
      <c r="F170" s="320"/>
      <c r="G170" s="329"/>
      <c r="H170" s="320"/>
      <c r="I170" s="342"/>
      <c r="J170" s="330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</row>
    <row r="171" spans="1:178" s="26" customFormat="1" x14ac:dyDescent="0.25">
      <c r="A171" s="340"/>
      <c r="B171" s="318" t="s">
        <v>16</v>
      </c>
      <c r="C171" s="341"/>
      <c r="D171" s="320">
        <v>14.2</v>
      </c>
      <c r="E171" s="329">
        <v>14.2</v>
      </c>
      <c r="F171" s="320"/>
      <c r="G171" s="329"/>
      <c r="H171" s="320"/>
      <c r="I171" s="342"/>
      <c r="J171" s="330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</row>
    <row r="172" spans="1:178" s="26" customFormat="1" x14ac:dyDescent="0.25">
      <c r="A172" s="340"/>
      <c r="B172" s="318" t="s">
        <v>39</v>
      </c>
      <c r="C172" s="341"/>
      <c r="D172" s="320">
        <v>0.1</v>
      </c>
      <c r="E172" s="329">
        <v>0.1</v>
      </c>
      <c r="F172" s="320"/>
      <c r="G172" s="329"/>
      <c r="H172" s="320"/>
      <c r="I172" s="342"/>
      <c r="J172" s="330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</row>
    <row r="173" spans="1:178" s="26" customFormat="1" x14ac:dyDescent="0.25">
      <c r="A173" s="340"/>
      <c r="B173" s="318" t="s">
        <v>36</v>
      </c>
      <c r="C173" s="341"/>
      <c r="D173" s="320">
        <v>9.5</v>
      </c>
      <c r="E173" s="329">
        <v>9.5</v>
      </c>
      <c r="F173" s="320"/>
      <c r="G173" s="329"/>
      <c r="H173" s="320"/>
      <c r="I173" s="342"/>
      <c r="J173" s="330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</row>
    <row r="174" spans="1:178" s="26" customFormat="1" x14ac:dyDescent="0.25">
      <c r="A174" s="340"/>
      <c r="B174" s="318" t="s">
        <v>34</v>
      </c>
      <c r="C174" s="341"/>
      <c r="D174" s="320">
        <v>0.4</v>
      </c>
      <c r="E174" s="329">
        <v>0.4</v>
      </c>
      <c r="F174" s="320"/>
      <c r="G174" s="329"/>
      <c r="H174" s="320"/>
      <c r="I174" s="342"/>
      <c r="J174" s="330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</row>
    <row r="175" spans="1:178" s="26" customFormat="1" x14ac:dyDescent="0.25">
      <c r="A175" s="340"/>
      <c r="B175" s="428" t="s">
        <v>315</v>
      </c>
      <c r="C175" s="341"/>
      <c r="D175" s="320">
        <v>10</v>
      </c>
      <c r="E175" s="329">
        <v>10</v>
      </c>
      <c r="F175" s="320"/>
      <c r="G175" s="329"/>
      <c r="H175" s="320"/>
      <c r="I175" s="342"/>
      <c r="J175" s="330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</row>
    <row r="176" spans="1:178" x14ac:dyDescent="0.25">
      <c r="A176" s="340" t="s">
        <v>75</v>
      </c>
      <c r="C176" s="354" t="s">
        <v>304</v>
      </c>
      <c r="D176" s="369"/>
      <c r="E176" s="370"/>
      <c r="F176" s="342">
        <v>0.09</v>
      </c>
      <c r="G176" s="329">
        <v>0.01</v>
      </c>
      <c r="H176" s="320">
        <v>8.5</v>
      </c>
      <c r="I176" s="342">
        <v>34.5</v>
      </c>
      <c r="J176" s="330" t="s">
        <v>162</v>
      </c>
    </row>
    <row r="177" spans="1:178" x14ac:dyDescent="0.25">
      <c r="A177" s="340"/>
      <c r="B177" s="318" t="s">
        <v>59</v>
      </c>
      <c r="C177" s="354"/>
      <c r="D177" s="357">
        <v>0.3</v>
      </c>
      <c r="E177" s="341">
        <v>0.3</v>
      </c>
      <c r="F177" s="342"/>
      <c r="G177" s="329"/>
      <c r="I177" s="342"/>
      <c r="J177" s="330"/>
    </row>
    <row r="178" spans="1:178" x14ac:dyDescent="0.25">
      <c r="A178" s="340"/>
      <c r="B178" s="318" t="s">
        <v>18</v>
      </c>
      <c r="C178" s="354"/>
      <c r="D178" s="357">
        <v>4</v>
      </c>
      <c r="E178" s="341">
        <v>4</v>
      </c>
      <c r="F178" s="342"/>
      <c r="G178" s="329"/>
      <c r="H178" s="342"/>
      <c r="I178" s="342"/>
      <c r="J178" s="330"/>
    </row>
    <row r="179" spans="1:178" x14ac:dyDescent="0.25">
      <c r="A179" s="340"/>
      <c r="B179" s="318" t="s">
        <v>76</v>
      </c>
      <c r="C179" s="354"/>
      <c r="D179" s="343">
        <v>4.0999999999999996</v>
      </c>
      <c r="E179" s="341">
        <v>4</v>
      </c>
      <c r="F179" s="329"/>
      <c r="H179" s="329"/>
      <c r="J179" s="330"/>
    </row>
    <row r="180" spans="1:178" x14ac:dyDescent="0.25">
      <c r="A180" s="340"/>
      <c r="B180" s="318" t="s">
        <v>17</v>
      </c>
      <c r="C180" s="354"/>
      <c r="D180" s="370">
        <v>150</v>
      </c>
      <c r="E180" s="370">
        <v>150</v>
      </c>
      <c r="F180" s="329"/>
      <c r="H180" s="329"/>
      <c r="J180" s="330"/>
    </row>
    <row r="181" spans="1:178" s="28" customFormat="1" ht="16.5" thickBot="1" x14ac:dyDescent="0.3">
      <c r="A181" s="340" t="s">
        <v>38</v>
      </c>
      <c r="B181" s="318"/>
      <c r="C181" s="341">
        <v>20</v>
      </c>
      <c r="D181" s="343">
        <v>20</v>
      </c>
      <c r="E181" s="341">
        <v>20</v>
      </c>
      <c r="F181" s="370">
        <v>1.6</v>
      </c>
      <c r="G181" s="369">
        <v>0.2</v>
      </c>
      <c r="H181" s="389">
        <v>9.8000000000000007</v>
      </c>
      <c r="I181" s="390">
        <v>47</v>
      </c>
      <c r="J181" s="330"/>
      <c r="K181" s="165"/>
      <c r="L181" s="165"/>
      <c r="M181" s="165"/>
      <c r="N181" s="165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  <c r="Y181" s="165"/>
      <c r="Z181" s="165"/>
      <c r="AA181" s="165"/>
      <c r="AB181" s="165"/>
      <c r="AC181" s="165"/>
      <c r="AD181" s="165"/>
      <c r="AE181" s="165"/>
      <c r="AF181" s="165"/>
      <c r="AG181" s="165"/>
      <c r="AH181" s="165"/>
      <c r="AI181" s="165"/>
      <c r="AJ181" s="165"/>
      <c r="AK181" s="165"/>
      <c r="AL181" s="165"/>
      <c r="AM181" s="165"/>
      <c r="AN181" s="165"/>
      <c r="AO181" s="165"/>
      <c r="AP181" s="165"/>
      <c r="AQ181" s="165"/>
      <c r="AR181" s="165"/>
      <c r="AS181" s="165"/>
      <c r="AT181" s="165"/>
      <c r="AU181" s="165"/>
      <c r="AV181" s="165"/>
      <c r="AW181" s="165"/>
      <c r="AX181" s="165"/>
      <c r="AY181" s="165"/>
      <c r="AZ181" s="165"/>
      <c r="BA181" s="165"/>
      <c r="BB181" s="165"/>
      <c r="BC181" s="165"/>
      <c r="BD181" s="165"/>
      <c r="BE181" s="165"/>
      <c r="BF181" s="165"/>
      <c r="BG181" s="165"/>
      <c r="BH181" s="165"/>
      <c r="BI181" s="165"/>
      <c r="BJ181" s="165"/>
      <c r="BK181" s="165"/>
      <c r="BL181" s="165"/>
      <c r="BM181" s="165"/>
      <c r="BN181" s="165"/>
      <c r="BO181" s="165"/>
      <c r="BP181" s="165"/>
      <c r="BQ181" s="165"/>
      <c r="BR181" s="165"/>
      <c r="BS181" s="165"/>
      <c r="BT181" s="165"/>
      <c r="BU181" s="165"/>
      <c r="BV181" s="165"/>
      <c r="BW181" s="165"/>
      <c r="BX181" s="165"/>
      <c r="BY181" s="165"/>
      <c r="BZ181" s="165"/>
      <c r="CA181" s="165"/>
      <c r="CB181" s="165"/>
      <c r="CC181" s="165"/>
      <c r="CD181" s="165"/>
      <c r="CE181" s="165"/>
      <c r="CF181" s="165"/>
      <c r="CG181" s="165"/>
      <c r="CH181" s="165"/>
      <c r="CI181" s="165"/>
      <c r="CJ181" s="165"/>
      <c r="CK181" s="165"/>
      <c r="CL181" s="165"/>
      <c r="CM181" s="165"/>
      <c r="CN181" s="165"/>
      <c r="CO181" s="165"/>
      <c r="CP181" s="165"/>
      <c r="CQ181" s="165"/>
    </row>
    <row r="182" spans="1:178" ht="16.5" thickBot="1" x14ac:dyDescent="0.3">
      <c r="A182" s="391" t="s">
        <v>26</v>
      </c>
      <c r="B182" s="392"/>
      <c r="C182" s="395">
        <v>398</v>
      </c>
      <c r="D182" s="429"/>
      <c r="E182" s="395"/>
      <c r="F182" s="396">
        <f>SUM(F162:F181)</f>
        <v>12.01</v>
      </c>
      <c r="G182" s="396">
        <f>SUM(G162:G181)</f>
        <v>13.609999999999998</v>
      </c>
      <c r="H182" s="396">
        <f>SUM(H162:H181)</f>
        <v>57.930000000000007</v>
      </c>
      <c r="I182" s="396">
        <f>SUM(I162:I181)</f>
        <v>399.5</v>
      </c>
      <c r="J182" s="333"/>
    </row>
    <row r="183" spans="1:178" ht="16.5" thickBot="1" x14ac:dyDescent="0.3">
      <c r="A183" s="358" t="s">
        <v>60</v>
      </c>
      <c r="B183" s="359"/>
      <c r="C183" s="331">
        <f>C123+C126+C160+C182</f>
        <v>1364</v>
      </c>
      <c r="D183" s="430"/>
      <c r="E183" s="431"/>
      <c r="F183" s="432">
        <f>F123+F126+F160+F182</f>
        <v>38.729999999999997</v>
      </c>
      <c r="G183" s="432">
        <f>G123+G126+G160+G182</f>
        <v>44.38</v>
      </c>
      <c r="H183" s="432">
        <f>H123+H126+H160+H182</f>
        <v>170.55</v>
      </c>
      <c r="I183" s="432">
        <f>I123+I126+I160+I182</f>
        <v>1283.1100000000001</v>
      </c>
      <c r="J183" s="333"/>
    </row>
    <row r="184" spans="1:178" x14ac:dyDescent="0.25">
      <c r="B184" s="335"/>
      <c r="C184" s="399"/>
      <c r="D184" s="400"/>
      <c r="E184" s="401"/>
      <c r="J184" s="402"/>
    </row>
    <row r="185" spans="1:178" ht="16.5" thickBot="1" x14ac:dyDescent="0.3">
      <c r="A185" s="317" t="s">
        <v>77</v>
      </c>
      <c r="C185" s="319"/>
      <c r="D185" s="318"/>
      <c r="J185" s="403"/>
    </row>
    <row r="186" spans="1:178" ht="22.5" customHeight="1" x14ac:dyDescent="0.25">
      <c r="A186" s="800" t="s">
        <v>224</v>
      </c>
      <c r="B186" s="801"/>
      <c r="C186" s="793" t="s">
        <v>220</v>
      </c>
      <c r="D186" s="322" t="s">
        <v>3</v>
      </c>
      <c r="E186" s="321" t="s">
        <v>3</v>
      </c>
      <c r="F186" s="802" t="s">
        <v>221</v>
      </c>
      <c r="G186" s="803"/>
      <c r="H186" s="804"/>
      <c r="I186" s="322" t="s">
        <v>4</v>
      </c>
      <c r="J186" s="323" t="s">
        <v>222</v>
      </c>
    </row>
    <row r="187" spans="1:178" ht="16.5" thickBot="1" x14ac:dyDescent="0.3">
      <c r="A187" s="796" t="s">
        <v>223</v>
      </c>
      <c r="B187" s="797"/>
      <c r="C187" s="794"/>
      <c r="D187" s="324" t="s">
        <v>5</v>
      </c>
      <c r="E187" s="325" t="s">
        <v>5</v>
      </c>
      <c r="F187" s="326"/>
      <c r="G187" s="327"/>
      <c r="H187" s="328"/>
      <c r="I187" s="324" t="s">
        <v>6</v>
      </c>
      <c r="J187" s="330"/>
    </row>
    <row r="188" spans="1:178" ht="16.5" thickBot="1" x14ac:dyDescent="0.3">
      <c r="A188" s="798"/>
      <c r="B188" s="799"/>
      <c r="C188" s="795"/>
      <c r="D188" s="331" t="s">
        <v>7</v>
      </c>
      <c r="E188" s="331" t="s">
        <v>8</v>
      </c>
      <c r="F188" s="331" t="s">
        <v>9</v>
      </c>
      <c r="G188" s="331" t="s">
        <v>10</v>
      </c>
      <c r="H188" s="332" t="s">
        <v>11</v>
      </c>
      <c r="I188" s="332" t="s">
        <v>12</v>
      </c>
      <c r="J188" s="333"/>
    </row>
    <row r="189" spans="1:178" x14ac:dyDescent="0.25">
      <c r="A189" s="334"/>
      <c r="B189" s="335" t="s">
        <v>13</v>
      </c>
      <c r="C189" s="336"/>
      <c r="D189" s="433"/>
      <c r="E189" s="338"/>
      <c r="F189" s="322"/>
      <c r="G189" s="321"/>
      <c r="H189" s="364"/>
      <c r="I189" s="321"/>
      <c r="J189" s="323"/>
    </row>
    <row r="190" spans="1:178" s="26" customFormat="1" ht="31.5" x14ac:dyDescent="0.25">
      <c r="A190" s="340" t="s">
        <v>172</v>
      </c>
      <c r="B190" s="318"/>
      <c r="C190" s="341" t="s">
        <v>242</v>
      </c>
      <c r="D190" s="341"/>
      <c r="E190" s="341"/>
      <c r="F190" s="329">
        <v>5</v>
      </c>
      <c r="G190" s="329">
        <v>5.63</v>
      </c>
      <c r="H190" s="329">
        <v>16.5</v>
      </c>
      <c r="I190" s="329">
        <v>136.5</v>
      </c>
      <c r="J190" s="330" t="s">
        <v>188</v>
      </c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69"/>
      <c r="CB190" s="69"/>
      <c r="CC190" s="69"/>
      <c r="CD190" s="69"/>
      <c r="CE190" s="69"/>
      <c r="CF190" s="69"/>
      <c r="CG190" s="69"/>
      <c r="CH190" s="69"/>
      <c r="CI190" s="69"/>
      <c r="CJ190" s="69"/>
      <c r="CK190" s="69"/>
      <c r="CL190" s="69"/>
      <c r="CM190" s="69"/>
      <c r="CN190" s="69"/>
      <c r="CO190" s="69"/>
      <c r="CP190" s="69"/>
      <c r="CQ190" s="69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</row>
    <row r="191" spans="1:178" s="26" customFormat="1" x14ac:dyDescent="0.25">
      <c r="A191" s="340"/>
      <c r="B191" s="318" t="s">
        <v>135</v>
      </c>
      <c r="C191" s="341"/>
      <c r="D191" s="341">
        <v>19</v>
      </c>
      <c r="E191" s="343">
        <v>19</v>
      </c>
      <c r="F191" s="342"/>
      <c r="G191" s="329"/>
      <c r="H191" s="329"/>
      <c r="I191" s="342"/>
      <c r="J191" s="330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  <c r="CO191" s="69"/>
      <c r="CP191" s="69"/>
      <c r="CQ191" s="69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</row>
    <row r="192" spans="1:178" s="26" customFormat="1" x14ac:dyDescent="0.25">
      <c r="A192" s="340"/>
      <c r="B192" s="318" t="s">
        <v>16</v>
      </c>
      <c r="C192" s="341"/>
      <c r="D192" s="329">
        <v>75</v>
      </c>
      <c r="E192" s="329">
        <v>75</v>
      </c>
      <c r="F192" s="329"/>
      <c r="G192" s="320"/>
      <c r="H192" s="329"/>
      <c r="I192" s="320"/>
      <c r="J192" s="330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69"/>
      <c r="CB192" s="69"/>
      <c r="CC192" s="69"/>
      <c r="CD192" s="69"/>
      <c r="CE192" s="69"/>
      <c r="CF192" s="69"/>
      <c r="CG192" s="69"/>
      <c r="CH192" s="69"/>
      <c r="CI192" s="69"/>
      <c r="CJ192" s="69"/>
      <c r="CK192" s="69"/>
      <c r="CL192" s="69"/>
      <c r="CM192" s="69"/>
      <c r="CN192" s="69"/>
      <c r="CO192" s="69"/>
      <c r="CP192" s="69"/>
      <c r="CQ192" s="69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</row>
    <row r="193" spans="1:178" s="26" customFormat="1" x14ac:dyDescent="0.25">
      <c r="A193" s="340"/>
      <c r="B193" s="318" t="s">
        <v>18</v>
      </c>
      <c r="C193" s="341"/>
      <c r="D193" s="329">
        <v>2</v>
      </c>
      <c r="E193" s="329">
        <v>2</v>
      </c>
      <c r="F193" s="329"/>
      <c r="G193" s="320"/>
      <c r="H193" s="329"/>
      <c r="I193" s="320"/>
      <c r="J193" s="330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  <c r="CO193" s="69"/>
      <c r="CP193" s="69"/>
      <c r="CQ193" s="69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</row>
    <row r="194" spans="1:178" s="26" customFormat="1" x14ac:dyDescent="0.25">
      <c r="A194" s="340"/>
      <c r="B194" s="318" t="s">
        <v>17</v>
      </c>
      <c r="C194" s="341"/>
      <c r="D194" s="329">
        <v>57</v>
      </c>
      <c r="E194" s="329">
        <v>57</v>
      </c>
      <c r="F194" s="329"/>
      <c r="G194" s="320"/>
      <c r="H194" s="329"/>
      <c r="I194" s="320"/>
      <c r="J194" s="330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69"/>
      <c r="CB194" s="69"/>
      <c r="CC194" s="69"/>
      <c r="CD194" s="69"/>
      <c r="CE194" s="69"/>
      <c r="CF194" s="69"/>
      <c r="CG194" s="69"/>
      <c r="CH194" s="69"/>
      <c r="CI194" s="69"/>
      <c r="CJ194" s="69"/>
      <c r="CK194" s="69"/>
      <c r="CL194" s="69"/>
      <c r="CM194" s="69"/>
      <c r="CN194" s="69"/>
      <c r="CO194" s="69"/>
      <c r="CP194" s="69"/>
      <c r="CQ194" s="69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</row>
    <row r="195" spans="1:178" s="26" customFormat="1" ht="15" customHeight="1" x14ac:dyDescent="0.25">
      <c r="A195" s="340"/>
      <c r="B195" s="318" t="s">
        <v>19</v>
      </c>
      <c r="C195" s="341"/>
      <c r="D195" s="337">
        <v>0.8</v>
      </c>
      <c r="E195" s="341">
        <v>0.8</v>
      </c>
      <c r="F195" s="329"/>
      <c r="G195" s="320"/>
      <c r="H195" s="329"/>
      <c r="I195" s="320"/>
      <c r="J195" s="330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/>
      <c r="CF195" s="69"/>
      <c r="CG195" s="69"/>
      <c r="CH195" s="69"/>
      <c r="CI195" s="69"/>
      <c r="CJ195" s="69"/>
      <c r="CK195" s="69"/>
      <c r="CL195" s="69"/>
      <c r="CM195" s="69"/>
      <c r="CN195" s="69"/>
      <c r="CO195" s="69"/>
      <c r="CP195" s="69"/>
      <c r="CQ195" s="69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</row>
    <row r="196" spans="1:178" s="26" customFormat="1" ht="15" customHeight="1" x14ac:dyDescent="0.25">
      <c r="A196" s="340"/>
      <c r="B196" s="318" t="s">
        <v>20</v>
      </c>
      <c r="C196" s="341"/>
      <c r="D196" s="337">
        <v>3</v>
      </c>
      <c r="E196" s="341">
        <v>3</v>
      </c>
      <c r="F196" s="329"/>
      <c r="G196" s="320"/>
      <c r="H196" s="329"/>
      <c r="I196" s="320"/>
      <c r="J196" s="330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69"/>
      <c r="CB196" s="69"/>
      <c r="CC196" s="69"/>
      <c r="CD196" s="69"/>
      <c r="CE196" s="69"/>
      <c r="CF196" s="69"/>
      <c r="CG196" s="69"/>
      <c r="CH196" s="69"/>
      <c r="CI196" s="69"/>
      <c r="CJ196" s="69"/>
      <c r="CK196" s="69"/>
      <c r="CL196" s="69"/>
      <c r="CM196" s="69"/>
      <c r="CN196" s="69"/>
      <c r="CO196" s="69"/>
      <c r="CP196" s="69"/>
      <c r="CQ196" s="69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</row>
    <row r="197" spans="1:178" s="26" customFormat="1" x14ac:dyDescent="0.25">
      <c r="A197" s="344" t="s">
        <v>91</v>
      </c>
      <c r="B197" s="314"/>
      <c r="C197" s="352" t="s">
        <v>254</v>
      </c>
      <c r="D197" s="347"/>
      <c r="E197" s="348"/>
      <c r="F197" s="349">
        <v>2.2999999999999998</v>
      </c>
      <c r="G197" s="350">
        <v>2</v>
      </c>
      <c r="H197" s="315">
        <v>11.9</v>
      </c>
      <c r="I197" s="350">
        <v>74.8</v>
      </c>
      <c r="J197" s="330" t="s">
        <v>163</v>
      </c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69"/>
      <c r="CH197" s="69"/>
      <c r="CI197" s="69"/>
      <c r="CJ197" s="69"/>
      <c r="CK197" s="69"/>
      <c r="CL197" s="69"/>
      <c r="CM197" s="69"/>
      <c r="CN197" s="69"/>
      <c r="CO197" s="69"/>
      <c r="CP197" s="69"/>
      <c r="CQ197" s="69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</row>
    <row r="198" spans="1:178" s="26" customFormat="1" x14ac:dyDescent="0.25">
      <c r="A198" s="344"/>
      <c r="B198" s="314" t="s">
        <v>59</v>
      </c>
      <c r="C198" s="353"/>
      <c r="D198" s="316">
        <v>0.2</v>
      </c>
      <c r="E198" s="352">
        <v>0.2</v>
      </c>
      <c r="F198" s="349"/>
      <c r="G198" s="349"/>
      <c r="H198" s="350"/>
      <c r="I198" s="350"/>
      <c r="J198" s="330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/>
      <c r="CF198" s="69"/>
      <c r="CG198" s="69"/>
      <c r="CH198" s="69"/>
      <c r="CI198" s="69"/>
      <c r="CJ198" s="69"/>
      <c r="CK198" s="69"/>
      <c r="CL198" s="69"/>
      <c r="CM198" s="69"/>
      <c r="CN198" s="69"/>
      <c r="CO198" s="69"/>
      <c r="CP198" s="69"/>
      <c r="CQ198" s="69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</row>
    <row r="199" spans="1:178" s="26" customFormat="1" x14ac:dyDescent="0.25">
      <c r="A199" s="344"/>
      <c r="B199" s="314" t="s">
        <v>18</v>
      </c>
      <c r="C199" s="353"/>
      <c r="D199" s="316">
        <v>4</v>
      </c>
      <c r="E199" s="352">
        <v>4</v>
      </c>
      <c r="F199" s="349"/>
      <c r="G199" s="349"/>
      <c r="H199" s="350"/>
      <c r="I199" s="349"/>
      <c r="J199" s="330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  <c r="CO199" s="69"/>
      <c r="CP199" s="69"/>
      <c r="CQ199" s="6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</row>
    <row r="200" spans="1:178" s="26" customFormat="1" x14ac:dyDescent="0.25">
      <c r="A200" s="344"/>
      <c r="B200" s="314" t="s">
        <v>16</v>
      </c>
      <c r="C200" s="353"/>
      <c r="D200" s="316">
        <v>42</v>
      </c>
      <c r="E200" s="352">
        <v>42</v>
      </c>
      <c r="F200" s="349"/>
      <c r="G200" s="349"/>
      <c r="H200" s="350"/>
      <c r="I200" s="349"/>
      <c r="J200" s="330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69"/>
      <c r="CB200" s="69"/>
      <c r="CC200" s="69"/>
      <c r="CD200" s="69"/>
      <c r="CE200" s="69"/>
      <c r="CF200" s="69"/>
      <c r="CG200" s="69"/>
      <c r="CH200" s="69"/>
      <c r="CI200" s="69"/>
      <c r="CJ200" s="69"/>
      <c r="CK200" s="69"/>
      <c r="CL200" s="69"/>
      <c r="CM200" s="69"/>
      <c r="CN200" s="69"/>
      <c r="CO200" s="69"/>
      <c r="CP200" s="69"/>
      <c r="CQ200" s="69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</row>
    <row r="201" spans="1:178" s="26" customFormat="1" x14ac:dyDescent="0.25">
      <c r="A201" s="344"/>
      <c r="B201" s="314" t="s">
        <v>17</v>
      </c>
      <c r="C201" s="353"/>
      <c r="D201" s="316">
        <v>115</v>
      </c>
      <c r="E201" s="352">
        <v>115</v>
      </c>
      <c r="F201" s="349"/>
      <c r="G201" s="349"/>
      <c r="H201" s="350"/>
      <c r="I201" s="349"/>
      <c r="J201" s="330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69"/>
      <c r="CH201" s="69"/>
      <c r="CI201" s="69"/>
      <c r="CJ201" s="69"/>
      <c r="CK201" s="69"/>
      <c r="CL201" s="69"/>
      <c r="CM201" s="69"/>
      <c r="CN201" s="69"/>
      <c r="CO201" s="69"/>
      <c r="CP201" s="69"/>
      <c r="CQ201" s="69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</row>
    <row r="202" spans="1:178" ht="31.5" x14ac:dyDescent="0.25">
      <c r="A202" s="340" t="s">
        <v>23</v>
      </c>
      <c r="C202" s="354" t="s">
        <v>156</v>
      </c>
      <c r="D202" s="355"/>
      <c r="E202" s="356"/>
      <c r="F202" s="337">
        <v>1.9</v>
      </c>
      <c r="G202" s="341">
        <v>4.4000000000000004</v>
      </c>
      <c r="H202" s="357">
        <v>13</v>
      </c>
      <c r="I202" s="341">
        <v>99</v>
      </c>
      <c r="J202" s="330" t="s">
        <v>24</v>
      </c>
    </row>
    <row r="203" spans="1:178" x14ac:dyDescent="0.25">
      <c r="A203" s="340"/>
      <c r="B203" s="318" t="s">
        <v>25</v>
      </c>
      <c r="C203" s="341"/>
      <c r="D203" s="337">
        <v>25</v>
      </c>
      <c r="E203" s="341">
        <v>25</v>
      </c>
      <c r="F203" s="337"/>
      <c r="G203" s="341"/>
      <c r="H203" s="341"/>
      <c r="I203" s="341"/>
      <c r="J203" s="330"/>
    </row>
    <row r="204" spans="1:178" ht="16.5" thickBot="1" x14ac:dyDescent="0.3">
      <c r="A204" s="340"/>
      <c r="B204" s="318" t="s">
        <v>20</v>
      </c>
      <c r="C204" s="341"/>
      <c r="D204" s="337">
        <v>5</v>
      </c>
      <c r="E204" s="341">
        <v>5</v>
      </c>
      <c r="F204" s="337" t="s">
        <v>1</v>
      </c>
      <c r="G204" s="341"/>
      <c r="H204" s="341"/>
      <c r="I204" s="341"/>
      <c r="J204" s="330"/>
    </row>
    <row r="205" spans="1:178" ht="16.5" thickBot="1" x14ac:dyDescent="0.3">
      <c r="A205" s="358" t="s">
        <v>26</v>
      </c>
      <c r="B205" s="359"/>
      <c r="C205" s="360">
        <v>347</v>
      </c>
      <c r="D205" s="361"/>
      <c r="E205" s="360"/>
      <c r="F205" s="331">
        <f>SUM(F189:F204)</f>
        <v>9.1999999999999993</v>
      </c>
      <c r="G205" s="331">
        <f>SUM(G189:G204)</f>
        <v>12.030000000000001</v>
      </c>
      <c r="H205" s="331">
        <f>SUM(H189:H204)</f>
        <v>41.4</v>
      </c>
      <c r="I205" s="331">
        <f>SUM(I189:I204)</f>
        <v>310.3</v>
      </c>
      <c r="J205" s="333"/>
    </row>
    <row r="206" spans="1:178" x14ac:dyDescent="0.25">
      <c r="A206" s="754" t="s">
        <v>27</v>
      </c>
      <c r="B206" s="434"/>
      <c r="C206" s="341">
        <v>125</v>
      </c>
      <c r="D206" s="357">
        <v>125</v>
      </c>
      <c r="E206" s="341">
        <v>125</v>
      </c>
      <c r="F206" s="342">
        <v>0.8</v>
      </c>
      <c r="G206" s="329">
        <v>0.2</v>
      </c>
      <c r="H206" s="320">
        <v>7</v>
      </c>
      <c r="I206" s="329">
        <v>33</v>
      </c>
      <c r="J206" s="330" t="s">
        <v>262</v>
      </c>
    </row>
    <row r="207" spans="1:178" ht="16.5" thickBot="1" x14ac:dyDescent="0.3">
      <c r="A207" s="497"/>
      <c r="C207" s="341"/>
      <c r="D207" s="357"/>
      <c r="E207" s="341"/>
      <c r="F207" s="342"/>
      <c r="G207" s="342"/>
      <c r="I207" s="342"/>
      <c r="J207" s="330"/>
    </row>
    <row r="208" spans="1:178" ht="16.5" thickBot="1" x14ac:dyDescent="0.3">
      <c r="A208" s="358" t="s">
        <v>26</v>
      </c>
      <c r="B208" s="359"/>
      <c r="C208" s="360">
        <f>SUM(C206:C206)</f>
        <v>125</v>
      </c>
      <c r="D208" s="378"/>
      <c r="E208" s="362"/>
      <c r="F208" s="332">
        <f>SUM(F206)</f>
        <v>0.8</v>
      </c>
      <c r="G208" s="332">
        <f>SUM(G206)</f>
        <v>0.2</v>
      </c>
      <c r="H208" s="332">
        <f>SUM(H206)</f>
        <v>7</v>
      </c>
      <c r="I208" s="332">
        <f>SUM(I206)</f>
        <v>33</v>
      </c>
      <c r="J208" s="333"/>
    </row>
    <row r="209" spans="1:173" ht="16.5" thickBot="1" x14ac:dyDescent="0.3">
      <c r="A209" s="334"/>
      <c r="B209" s="335"/>
      <c r="C209" s="336">
        <v>472</v>
      </c>
      <c r="D209" s="433"/>
      <c r="E209" s="434"/>
      <c r="F209" s="322">
        <f>F205+F208</f>
        <v>10</v>
      </c>
      <c r="G209" s="322">
        <f>G205+G208</f>
        <v>12.23</v>
      </c>
      <c r="H209" s="322">
        <f>H205+H208</f>
        <v>48.4</v>
      </c>
      <c r="I209" s="322">
        <f>I205+I208</f>
        <v>343.3</v>
      </c>
      <c r="J209" s="323"/>
    </row>
    <row r="210" spans="1:173" ht="15.75" customHeight="1" x14ac:dyDescent="0.25">
      <c r="A210" s="334"/>
      <c r="B210" s="335" t="s">
        <v>28</v>
      </c>
      <c r="C210" s="336"/>
      <c r="D210" s="336"/>
      <c r="E210" s="435"/>
      <c r="F210" s="321"/>
      <c r="G210" s="321"/>
      <c r="H210" s="364"/>
      <c r="I210" s="321"/>
      <c r="J210" s="323"/>
    </row>
    <row r="211" spans="1:173" s="43" customFormat="1" x14ac:dyDescent="0.25">
      <c r="A211" s="340" t="s">
        <v>402</v>
      </c>
      <c r="B211" s="436"/>
      <c r="C211" s="366">
        <v>30</v>
      </c>
      <c r="D211" s="367"/>
      <c r="E211" s="329"/>
      <c r="F211" s="367">
        <v>0.6</v>
      </c>
      <c r="G211" s="329">
        <v>0.05</v>
      </c>
      <c r="H211" s="367">
        <v>3</v>
      </c>
      <c r="I211" s="342">
        <v>14</v>
      </c>
      <c r="J211" s="329" t="s">
        <v>437</v>
      </c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96"/>
      <c r="CB211" s="96"/>
      <c r="CC211" s="96"/>
      <c r="CD211" s="96"/>
      <c r="CE211" s="96"/>
      <c r="CF211" s="96"/>
      <c r="CG211" s="96"/>
      <c r="CH211" s="96"/>
      <c r="CI211" s="96"/>
      <c r="CJ211" s="96"/>
      <c r="CK211" s="96"/>
      <c r="CL211" s="96"/>
      <c r="CM211" s="96"/>
      <c r="CN211" s="96"/>
      <c r="CO211" s="96"/>
      <c r="CP211" s="96"/>
      <c r="CQ211" s="96"/>
      <c r="CR211" s="96"/>
      <c r="CS211" s="96"/>
      <c r="CT211" s="96"/>
      <c r="CU211" s="96"/>
      <c r="CV211" s="96"/>
      <c r="CW211" s="96"/>
      <c r="CX211" s="96"/>
      <c r="CY211" s="96"/>
      <c r="CZ211" s="96"/>
      <c r="DA211" s="96"/>
      <c r="DB211" s="96"/>
      <c r="DC211" s="96"/>
      <c r="DD211" s="96"/>
      <c r="DE211" s="96"/>
      <c r="DF211" s="96"/>
      <c r="DG211" s="96"/>
      <c r="DH211" s="96"/>
      <c r="DI211" s="96"/>
      <c r="DJ211" s="96"/>
      <c r="DK211" s="96"/>
      <c r="DL211" s="96"/>
      <c r="DM211" s="96"/>
      <c r="DN211" s="96"/>
      <c r="DO211" s="96"/>
      <c r="DP211" s="96"/>
      <c r="DQ211" s="96"/>
      <c r="DR211" s="96"/>
      <c r="DS211" s="96"/>
      <c r="DT211" s="96"/>
      <c r="DU211" s="96"/>
      <c r="DV211" s="96"/>
      <c r="DW211" s="96"/>
      <c r="DX211" s="96"/>
      <c r="DY211" s="96"/>
      <c r="DZ211" s="96"/>
      <c r="EA211" s="96"/>
      <c r="EB211" s="96"/>
      <c r="EC211" s="96"/>
      <c r="ED211" s="96"/>
      <c r="EE211" s="96"/>
      <c r="EF211" s="96"/>
      <c r="EG211" s="96"/>
      <c r="EH211" s="96"/>
      <c r="EI211" s="96"/>
      <c r="EJ211" s="96"/>
      <c r="EK211" s="96"/>
      <c r="EL211" s="96"/>
      <c r="EM211" s="96"/>
      <c r="EN211" s="96"/>
      <c r="EO211" s="96"/>
      <c r="EP211" s="96"/>
      <c r="EQ211" s="96"/>
      <c r="ER211" s="96"/>
      <c r="ES211" s="96"/>
      <c r="ET211" s="96"/>
      <c r="EU211" s="96"/>
      <c r="EV211" s="96"/>
      <c r="EW211" s="96"/>
      <c r="EX211" s="96"/>
      <c r="EY211" s="96"/>
      <c r="EZ211" s="96"/>
      <c r="FA211" s="96"/>
      <c r="FB211" s="96"/>
      <c r="FC211" s="96"/>
      <c r="FD211" s="96"/>
      <c r="FE211" s="96"/>
      <c r="FF211" s="96"/>
      <c r="FG211" s="96"/>
      <c r="FH211" s="96"/>
      <c r="FI211" s="96"/>
      <c r="FJ211" s="96"/>
      <c r="FK211" s="96"/>
      <c r="FL211" s="96"/>
      <c r="FM211" s="96"/>
      <c r="FN211" s="96"/>
      <c r="FO211" s="96"/>
      <c r="FP211" s="96"/>
      <c r="FQ211" s="96"/>
    </row>
    <row r="212" spans="1:173" s="43" customFormat="1" x14ac:dyDescent="0.25">
      <c r="A212" s="340"/>
      <c r="B212" s="750" t="s">
        <v>32</v>
      </c>
      <c r="C212" s="437"/>
      <c r="D212" s="367">
        <v>37.5</v>
      </c>
      <c r="E212" s="329">
        <v>30</v>
      </c>
      <c r="F212" s="367"/>
      <c r="G212" s="329"/>
      <c r="H212" s="367"/>
      <c r="I212" s="329"/>
      <c r="J212" s="329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96"/>
      <c r="CB212" s="96"/>
      <c r="CC212" s="96"/>
      <c r="CD212" s="96"/>
      <c r="CE212" s="96"/>
      <c r="CF212" s="96"/>
      <c r="CG212" s="96"/>
      <c r="CH212" s="96"/>
      <c r="CI212" s="96"/>
      <c r="CJ212" s="96"/>
      <c r="CK212" s="96"/>
      <c r="CL212" s="96"/>
      <c r="CM212" s="96"/>
      <c r="CN212" s="96"/>
      <c r="CO212" s="96"/>
      <c r="CP212" s="96"/>
      <c r="CQ212" s="96"/>
      <c r="CR212" s="96"/>
      <c r="CS212" s="96"/>
      <c r="CT212" s="96"/>
      <c r="CU212" s="96"/>
      <c r="CV212" s="96"/>
      <c r="CW212" s="96"/>
      <c r="CX212" s="96"/>
      <c r="CY212" s="96"/>
      <c r="CZ212" s="96"/>
      <c r="DA212" s="96"/>
      <c r="DB212" s="96"/>
      <c r="DC212" s="96"/>
      <c r="DD212" s="96"/>
      <c r="DE212" s="96"/>
      <c r="DF212" s="96"/>
      <c r="DG212" s="96"/>
      <c r="DH212" s="96"/>
      <c r="DI212" s="96"/>
      <c r="DJ212" s="96"/>
      <c r="DK212" s="96"/>
      <c r="DL212" s="96"/>
      <c r="DM212" s="96"/>
      <c r="DN212" s="96"/>
      <c r="DO212" s="96"/>
      <c r="DP212" s="96"/>
      <c r="DQ212" s="96"/>
      <c r="DR212" s="96"/>
      <c r="DS212" s="96"/>
      <c r="DT212" s="96"/>
      <c r="DU212" s="96"/>
      <c r="DV212" s="96"/>
      <c r="DW212" s="96"/>
      <c r="DX212" s="96"/>
      <c r="DY212" s="96"/>
      <c r="DZ212" s="96"/>
      <c r="EA212" s="96"/>
      <c r="EB212" s="96"/>
      <c r="EC212" s="96"/>
      <c r="ED212" s="96"/>
      <c r="EE212" s="96"/>
      <c r="EF212" s="96"/>
      <c r="EG212" s="96"/>
      <c r="EH212" s="96"/>
      <c r="EI212" s="96"/>
      <c r="EJ212" s="96"/>
      <c r="EK212" s="96"/>
      <c r="EL212" s="96"/>
      <c r="EM212" s="96"/>
      <c r="EN212" s="96"/>
      <c r="EO212" s="96"/>
      <c r="EP212" s="96"/>
      <c r="EQ212" s="96"/>
      <c r="ER212" s="96"/>
      <c r="ES212" s="96"/>
      <c r="ET212" s="96"/>
      <c r="EU212" s="96"/>
      <c r="EV212" s="96"/>
      <c r="EW212" s="96"/>
      <c r="EX212" s="96"/>
      <c r="EY212" s="96"/>
      <c r="EZ212" s="96"/>
      <c r="FA212" s="96"/>
      <c r="FB212" s="96"/>
      <c r="FC212" s="96"/>
      <c r="FD212" s="96"/>
      <c r="FE212" s="96"/>
      <c r="FF212" s="96"/>
      <c r="FG212" s="96"/>
      <c r="FH212" s="96"/>
      <c r="FI212" s="96"/>
      <c r="FJ212" s="96"/>
      <c r="FK212" s="96"/>
      <c r="FL212" s="96"/>
      <c r="FM212" s="96"/>
      <c r="FN212" s="96"/>
      <c r="FO212" s="96"/>
      <c r="FP212" s="96"/>
      <c r="FQ212" s="96"/>
    </row>
    <row r="213" spans="1:173" s="43" customFormat="1" x14ac:dyDescent="0.25">
      <c r="A213" s="340"/>
      <c r="B213" s="750" t="s">
        <v>18</v>
      </c>
      <c r="C213" s="437"/>
      <c r="D213" s="367">
        <v>0.3</v>
      </c>
      <c r="E213" s="329">
        <v>0.3</v>
      </c>
      <c r="F213" s="367"/>
      <c r="G213" s="329"/>
      <c r="H213" s="367"/>
      <c r="I213" s="329"/>
      <c r="J213" s="438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96"/>
      <c r="CB213" s="96"/>
      <c r="CC213" s="96"/>
      <c r="CD213" s="96"/>
      <c r="CE213" s="96"/>
      <c r="CF213" s="96"/>
      <c r="CG213" s="96"/>
      <c r="CH213" s="96"/>
      <c r="CI213" s="96"/>
      <c r="CJ213" s="96"/>
      <c r="CK213" s="96"/>
      <c r="CL213" s="96"/>
      <c r="CM213" s="96"/>
      <c r="CN213" s="96"/>
      <c r="CO213" s="96"/>
      <c r="CP213" s="96"/>
      <c r="CQ213" s="96"/>
      <c r="CR213" s="96"/>
      <c r="CS213" s="96"/>
      <c r="CT213" s="96"/>
      <c r="CU213" s="96"/>
      <c r="CV213" s="96"/>
      <c r="CW213" s="96"/>
      <c r="CX213" s="96"/>
      <c r="CY213" s="96"/>
      <c r="CZ213" s="96"/>
      <c r="DA213" s="96"/>
      <c r="DB213" s="96"/>
      <c r="DC213" s="96"/>
      <c r="DD213" s="96"/>
      <c r="DE213" s="96"/>
      <c r="DF213" s="96"/>
      <c r="DG213" s="96"/>
      <c r="DH213" s="96"/>
      <c r="DI213" s="96"/>
      <c r="DJ213" s="96"/>
      <c r="DK213" s="96"/>
      <c r="DL213" s="96"/>
      <c r="DM213" s="96"/>
      <c r="DN213" s="96"/>
      <c r="DO213" s="96"/>
      <c r="DP213" s="96"/>
      <c r="DQ213" s="96"/>
      <c r="DR213" s="96"/>
      <c r="DS213" s="96"/>
      <c r="DT213" s="96"/>
      <c r="DU213" s="96"/>
      <c r="DV213" s="96"/>
      <c r="DW213" s="96"/>
      <c r="DX213" s="96"/>
      <c r="DY213" s="96"/>
      <c r="DZ213" s="96"/>
      <c r="EA213" s="96"/>
      <c r="EB213" s="96"/>
      <c r="EC213" s="96"/>
      <c r="ED213" s="96"/>
      <c r="EE213" s="96"/>
      <c r="EF213" s="96"/>
      <c r="EG213" s="96"/>
      <c r="EH213" s="96"/>
      <c r="EI213" s="96"/>
      <c r="EJ213" s="96"/>
      <c r="EK213" s="96"/>
      <c r="EL213" s="96"/>
      <c r="EM213" s="96"/>
      <c r="EN213" s="96"/>
      <c r="EO213" s="96"/>
      <c r="EP213" s="96"/>
      <c r="EQ213" s="96"/>
      <c r="ER213" s="96"/>
      <c r="ES213" s="96"/>
      <c r="ET213" s="96"/>
      <c r="EU213" s="96"/>
      <c r="EV213" s="96"/>
      <c r="EW213" s="96"/>
      <c r="EX213" s="96"/>
      <c r="EY213" s="96"/>
      <c r="EZ213" s="96"/>
      <c r="FA213" s="96"/>
      <c r="FB213" s="96"/>
      <c r="FC213" s="96"/>
      <c r="FD213" s="96"/>
      <c r="FE213" s="96"/>
      <c r="FF213" s="96"/>
      <c r="FG213" s="96"/>
      <c r="FH213" s="96"/>
      <c r="FI213" s="96"/>
      <c r="FJ213" s="96"/>
      <c r="FK213" s="96"/>
      <c r="FL213" s="96"/>
      <c r="FM213" s="96"/>
      <c r="FN213" s="96"/>
      <c r="FO213" s="96"/>
      <c r="FP213" s="96"/>
      <c r="FQ213" s="96"/>
    </row>
    <row r="214" spans="1:173" s="57" customFormat="1" ht="47.25" x14ac:dyDescent="0.25">
      <c r="A214" s="340" t="s">
        <v>422</v>
      </c>
      <c r="B214" s="388"/>
      <c r="C214" s="343" t="s">
        <v>219</v>
      </c>
      <c r="D214" s="370"/>
      <c r="E214" s="370"/>
      <c r="F214" s="320">
        <v>2</v>
      </c>
      <c r="G214" s="329">
        <v>6.8</v>
      </c>
      <c r="H214" s="320">
        <v>3</v>
      </c>
      <c r="I214" s="329">
        <v>82</v>
      </c>
      <c r="J214" s="375" t="s">
        <v>200</v>
      </c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  <c r="CE214" s="68"/>
      <c r="CF214" s="68"/>
      <c r="CG214" s="68"/>
      <c r="CH214" s="68"/>
      <c r="CI214" s="68"/>
      <c r="CJ214" s="68"/>
      <c r="CK214" s="68"/>
      <c r="CL214" s="68"/>
      <c r="CM214" s="68"/>
      <c r="CN214" s="68"/>
      <c r="CO214" s="68"/>
      <c r="CP214" s="68"/>
      <c r="CQ214" s="68"/>
    </row>
    <row r="215" spans="1:173" x14ac:dyDescent="0.25">
      <c r="A215" s="340"/>
      <c r="B215" s="750" t="s">
        <v>30</v>
      </c>
      <c r="C215" s="387"/>
      <c r="D215" s="341">
        <v>64.349999999999994</v>
      </c>
      <c r="E215" s="357">
        <v>45</v>
      </c>
      <c r="F215" s="342"/>
      <c r="G215" s="342"/>
      <c r="H215" s="342"/>
      <c r="I215" s="342"/>
      <c r="J215" s="330"/>
    </row>
    <row r="216" spans="1:173" s="57" customFormat="1" x14ac:dyDescent="0.25">
      <c r="A216" s="340"/>
      <c r="B216" s="750" t="s">
        <v>32</v>
      </c>
      <c r="C216" s="343"/>
      <c r="D216" s="329">
        <v>7.5</v>
      </c>
      <c r="E216" s="370">
        <v>6</v>
      </c>
      <c r="F216" s="342"/>
      <c r="G216" s="342"/>
      <c r="H216" s="342"/>
      <c r="I216" s="342"/>
      <c r="J216" s="330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  <c r="CE216" s="68"/>
      <c r="CF216" s="68"/>
      <c r="CG216" s="68"/>
      <c r="CH216" s="68"/>
      <c r="CI216" s="68"/>
      <c r="CJ216" s="68"/>
      <c r="CK216" s="68"/>
      <c r="CL216" s="68"/>
      <c r="CM216" s="68"/>
      <c r="CN216" s="68"/>
      <c r="CO216" s="68"/>
      <c r="CP216" s="68"/>
      <c r="CQ216" s="68"/>
    </row>
    <row r="217" spans="1:173" s="57" customFormat="1" x14ac:dyDescent="0.25">
      <c r="A217" s="340"/>
      <c r="B217" s="750" t="s">
        <v>33</v>
      </c>
      <c r="C217" s="343"/>
      <c r="D217" s="329">
        <v>7.1428599999999998</v>
      </c>
      <c r="E217" s="370">
        <v>6</v>
      </c>
      <c r="F217" s="342"/>
      <c r="G217" s="329"/>
      <c r="H217" s="320"/>
      <c r="I217" s="329"/>
      <c r="J217" s="330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8"/>
      <c r="CL217" s="68"/>
      <c r="CM217" s="68"/>
      <c r="CN217" s="68"/>
      <c r="CO217" s="68"/>
      <c r="CP217" s="68"/>
      <c r="CQ217" s="68"/>
    </row>
    <row r="218" spans="1:173" s="57" customFormat="1" x14ac:dyDescent="0.25">
      <c r="A218" s="340"/>
      <c r="B218" s="750" t="s">
        <v>68</v>
      </c>
      <c r="C218" s="343"/>
      <c r="D218" s="370">
        <v>9</v>
      </c>
      <c r="E218" s="370">
        <v>9</v>
      </c>
      <c r="F218" s="342"/>
      <c r="G218" s="329"/>
      <c r="H218" s="320"/>
      <c r="I218" s="329"/>
      <c r="J218" s="330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  <c r="CE218" s="68"/>
      <c r="CF218" s="68"/>
      <c r="CG218" s="68"/>
      <c r="CH218" s="68"/>
      <c r="CI218" s="68"/>
      <c r="CJ218" s="68"/>
      <c r="CK218" s="68"/>
      <c r="CL218" s="68"/>
      <c r="CM218" s="68"/>
      <c r="CN218" s="68"/>
      <c r="CO218" s="68"/>
      <c r="CP218" s="68"/>
      <c r="CQ218" s="68"/>
    </row>
    <row r="219" spans="1:173" s="57" customFormat="1" x14ac:dyDescent="0.25">
      <c r="A219" s="340"/>
      <c r="B219" s="750" t="s">
        <v>34</v>
      </c>
      <c r="C219" s="343"/>
      <c r="D219" s="370">
        <v>1.5</v>
      </c>
      <c r="E219" s="370">
        <v>1.5</v>
      </c>
      <c r="F219" s="342"/>
      <c r="G219" s="329"/>
      <c r="H219" s="320"/>
      <c r="I219" s="329"/>
      <c r="J219" s="330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8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8"/>
      <c r="CL219" s="68"/>
      <c r="CM219" s="68"/>
      <c r="CN219" s="68"/>
      <c r="CO219" s="68"/>
      <c r="CP219" s="68"/>
      <c r="CQ219" s="68"/>
    </row>
    <row r="220" spans="1:173" s="57" customFormat="1" x14ac:dyDescent="0.25">
      <c r="A220" s="340"/>
      <c r="B220" s="750" t="s">
        <v>19</v>
      </c>
      <c r="C220" s="343"/>
      <c r="D220" s="370">
        <v>1</v>
      </c>
      <c r="E220" s="370">
        <v>1</v>
      </c>
      <c r="F220" s="342"/>
      <c r="G220" s="329"/>
      <c r="H220" s="320"/>
      <c r="I220" s="329"/>
      <c r="J220" s="330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  <c r="CE220" s="68"/>
      <c r="CF220" s="68"/>
      <c r="CG220" s="68"/>
      <c r="CH220" s="68"/>
      <c r="CI220" s="68"/>
      <c r="CJ220" s="68"/>
      <c r="CK220" s="68"/>
      <c r="CL220" s="68"/>
      <c r="CM220" s="68"/>
      <c r="CN220" s="68"/>
      <c r="CO220" s="68"/>
      <c r="CP220" s="68"/>
      <c r="CQ220" s="68"/>
    </row>
    <row r="221" spans="1:173" s="57" customFormat="1" x14ac:dyDescent="0.25">
      <c r="A221" s="340"/>
      <c r="B221" s="388" t="s">
        <v>17</v>
      </c>
      <c r="C221" s="343"/>
      <c r="D221" s="341">
        <v>108</v>
      </c>
      <c r="E221" s="341">
        <v>108</v>
      </c>
      <c r="F221" s="342"/>
      <c r="G221" s="329"/>
      <c r="H221" s="320"/>
      <c r="I221" s="329"/>
      <c r="J221" s="330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8"/>
      <c r="CL221" s="68"/>
      <c r="CM221" s="68"/>
      <c r="CN221" s="68"/>
      <c r="CO221" s="68"/>
      <c r="CP221" s="68"/>
      <c r="CQ221" s="68"/>
    </row>
    <row r="222" spans="1:173" s="57" customFormat="1" x14ac:dyDescent="0.25">
      <c r="A222" s="340"/>
      <c r="B222" s="750" t="s">
        <v>141</v>
      </c>
      <c r="C222" s="343"/>
      <c r="D222" s="341">
        <v>11.4</v>
      </c>
      <c r="E222" s="341">
        <v>11.4</v>
      </c>
      <c r="F222" s="342"/>
      <c r="G222" s="329"/>
      <c r="H222" s="320"/>
      <c r="I222" s="329"/>
      <c r="J222" s="330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  <c r="CE222" s="68"/>
      <c r="CF222" s="68"/>
      <c r="CG222" s="68"/>
      <c r="CH222" s="68"/>
      <c r="CI222" s="68"/>
      <c r="CJ222" s="68"/>
      <c r="CK222" s="68"/>
      <c r="CL222" s="68"/>
      <c r="CM222" s="68"/>
      <c r="CN222" s="68"/>
      <c r="CO222" s="68"/>
      <c r="CP222" s="68"/>
      <c r="CQ222" s="68"/>
    </row>
    <row r="223" spans="1:173" s="57" customFormat="1" x14ac:dyDescent="0.25">
      <c r="A223" s="340"/>
      <c r="B223" s="750" t="s">
        <v>33</v>
      </c>
      <c r="C223" s="343"/>
      <c r="D223" s="341">
        <v>1.19</v>
      </c>
      <c r="E223" s="341">
        <v>0.99960000000000004</v>
      </c>
      <c r="F223" s="342"/>
      <c r="G223" s="329"/>
      <c r="H223" s="320"/>
      <c r="I223" s="329"/>
      <c r="J223" s="330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8"/>
      <c r="CM223" s="68"/>
      <c r="CN223" s="68"/>
      <c r="CO223" s="68"/>
      <c r="CP223" s="68"/>
      <c r="CQ223" s="68"/>
    </row>
    <row r="224" spans="1:173" s="57" customFormat="1" x14ac:dyDescent="0.25">
      <c r="A224" s="340"/>
      <c r="B224" s="750" t="s">
        <v>51</v>
      </c>
      <c r="C224" s="343"/>
      <c r="D224" s="390">
        <v>1</v>
      </c>
      <c r="E224" s="341">
        <v>1</v>
      </c>
      <c r="F224" s="342"/>
      <c r="G224" s="329"/>
      <c r="H224" s="320"/>
      <c r="I224" s="329"/>
      <c r="J224" s="330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8"/>
      <c r="CM224" s="68"/>
      <c r="CN224" s="68"/>
      <c r="CO224" s="68"/>
      <c r="CP224" s="68"/>
      <c r="CQ224" s="68"/>
    </row>
    <row r="225" spans="1:178" s="57" customFormat="1" x14ac:dyDescent="0.25">
      <c r="A225" s="340"/>
      <c r="B225" s="439" t="s">
        <v>17</v>
      </c>
      <c r="C225" s="343"/>
      <c r="D225" s="329">
        <v>1.1399999999999999</v>
      </c>
      <c r="E225" s="329">
        <v>1.1399999999999999</v>
      </c>
      <c r="F225" s="342"/>
      <c r="G225" s="329"/>
      <c r="H225" s="320"/>
      <c r="I225" s="329"/>
      <c r="J225" s="330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8"/>
    </row>
    <row r="226" spans="1:178" s="58" customFormat="1" x14ac:dyDescent="0.25">
      <c r="A226" s="344" t="s">
        <v>416</v>
      </c>
      <c r="B226" s="388"/>
      <c r="C226" s="343">
        <v>50</v>
      </c>
      <c r="D226" s="320"/>
      <c r="E226" s="329"/>
      <c r="F226" s="320">
        <v>4.4000000000000004</v>
      </c>
      <c r="G226" s="329">
        <v>8.3000000000000007</v>
      </c>
      <c r="H226" s="320">
        <v>2</v>
      </c>
      <c r="I226" s="342">
        <v>100</v>
      </c>
      <c r="J226" s="356" t="s">
        <v>432</v>
      </c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  <c r="BB226" s="62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  <c r="BN226" s="62"/>
      <c r="BO226" s="62"/>
      <c r="BP226" s="62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  <c r="CF226" s="62"/>
      <c r="CG226" s="62"/>
      <c r="CH226" s="62"/>
      <c r="CI226" s="62"/>
      <c r="CJ226" s="62"/>
      <c r="CK226" s="62"/>
      <c r="CL226" s="62"/>
      <c r="CM226" s="62"/>
      <c r="CN226" s="62"/>
      <c r="CO226" s="62"/>
      <c r="CP226" s="62"/>
      <c r="CQ226" s="62"/>
      <c r="CR226" s="56"/>
      <c r="CS226" s="56"/>
      <c r="CT226" s="56"/>
      <c r="CU226" s="56"/>
      <c r="CV226" s="56"/>
      <c r="CW226" s="56"/>
      <c r="CX226" s="56"/>
      <c r="CY226" s="56"/>
      <c r="CZ226" s="56"/>
      <c r="DA226" s="56"/>
      <c r="DB226" s="56"/>
      <c r="DC226" s="56"/>
      <c r="DD226" s="56"/>
      <c r="DE226" s="56"/>
      <c r="DF226" s="56"/>
      <c r="DG226" s="56"/>
      <c r="DH226" s="56"/>
      <c r="DI226" s="56"/>
      <c r="DJ226" s="56"/>
      <c r="DK226" s="56"/>
      <c r="DL226" s="56"/>
      <c r="DM226" s="56"/>
      <c r="DN226" s="56"/>
      <c r="DO226" s="56"/>
      <c r="DP226" s="56"/>
      <c r="DQ226" s="56"/>
      <c r="DR226" s="56"/>
      <c r="DS226" s="56"/>
      <c r="DT226" s="56"/>
      <c r="DU226" s="56"/>
      <c r="DV226" s="56"/>
      <c r="DW226" s="56"/>
      <c r="DX226" s="56"/>
      <c r="DY226" s="56"/>
      <c r="DZ226" s="56"/>
      <c r="EA226" s="56"/>
      <c r="EB226" s="56"/>
      <c r="EC226" s="56"/>
      <c r="ED226" s="56"/>
      <c r="EE226" s="56"/>
      <c r="EF226" s="56"/>
      <c r="EG226" s="56"/>
      <c r="EH226" s="56"/>
      <c r="EI226" s="56"/>
      <c r="EJ226" s="56"/>
      <c r="EK226" s="56"/>
      <c r="EL226" s="56"/>
      <c r="EM226" s="56"/>
      <c r="EN226" s="56"/>
      <c r="EO226" s="56"/>
      <c r="EP226" s="56"/>
      <c r="EQ226" s="56"/>
      <c r="ER226" s="56"/>
      <c r="ES226" s="56"/>
      <c r="ET226" s="56"/>
      <c r="EU226" s="56"/>
      <c r="EV226" s="56"/>
      <c r="EW226" s="56"/>
      <c r="EX226" s="56"/>
      <c r="EY226" s="56"/>
      <c r="EZ226" s="56"/>
      <c r="FA226" s="56"/>
      <c r="FB226" s="56"/>
      <c r="FC226" s="56"/>
      <c r="FD226" s="56"/>
      <c r="FE226" s="56"/>
      <c r="FF226" s="56"/>
      <c r="FG226" s="56"/>
      <c r="FH226" s="56"/>
      <c r="FI226" s="56"/>
      <c r="FJ226" s="56"/>
      <c r="FK226" s="56"/>
      <c r="FL226" s="56"/>
      <c r="FM226" s="56"/>
      <c r="FN226" s="56"/>
      <c r="FO226" s="56"/>
      <c r="FP226" s="56"/>
      <c r="FQ226" s="56"/>
      <c r="FR226" s="56"/>
      <c r="FS226" s="56"/>
      <c r="FT226" s="56"/>
      <c r="FU226" s="56"/>
      <c r="FV226" s="56"/>
    </row>
    <row r="227" spans="1:178" s="58" customFormat="1" x14ac:dyDescent="0.25">
      <c r="A227" s="340"/>
      <c r="B227" s="750" t="s">
        <v>83</v>
      </c>
      <c r="C227" s="343"/>
      <c r="D227" s="320">
        <v>56</v>
      </c>
      <c r="E227" s="329">
        <v>36.4</v>
      </c>
      <c r="F227" s="320"/>
      <c r="G227" s="329"/>
      <c r="H227" s="320"/>
      <c r="I227" s="342"/>
      <c r="J227" s="440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2"/>
      <c r="CR227" s="56"/>
      <c r="CS227" s="56"/>
      <c r="CT227" s="56"/>
      <c r="CU227" s="56"/>
      <c r="CV227" s="56"/>
      <c r="CW227" s="56"/>
      <c r="CX227" s="56"/>
      <c r="CY227" s="56"/>
      <c r="CZ227" s="56"/>
      <c r="DA227" s="56"/>
      <c r="DB227" s="56"/>
      <c r="DC227" s="56"/>
      <c r="DD227" s="56"/>
      <c r="DE227" s="56"/>
      <c r="DF227" s="56"/>
      <c r="DG227" s="56"/>
      <c r="DH227" s="56"/>
      <c r="DI227" s="56"/>
      <c r="DJ227" s="56"/>
      <c r="DK227" s="56"/>
      <c r="DL227" s="56"/>
      <c r="DM227" s="56"/>
      <c r="DN227" s="56"/>
      <c r="DO227" s="56"/>
      <c r="DP227" s="56"/>
      <c r="DQ227" s="56"/>
      <c r="DR227" s="56"/>
      <c r="DS227" s="56"/>
      <c r="DT227" s="56"/>
      <c r="DU227" s="56"/>
      <c r="DV227" s="56"/>
      <c r="DW227" s="56"/>
      <c r="DX227" s="56"/>
      <c r="DY227" s="56"/>
      <c r="DZ227" s="56"/>
      <c r="EA227" s="56"/>
      <c r="EB227" s="56"/>
      <c r="EC227" s="56"/>
      <c r="ED227" s="56"/>
      <c r="EE227" s="56"/>
      <c r="EF227" s="56"/>
      <c r="EG227" s="56"/>
      <c r="EH227" s="56"/>
      <c r="EI227" s="56"/>
      <c r="EJ227" s="56"/>
      <c r="EK227" s="56"/>
      <c r="EL227" s="56"/>
      <c r="EM227" s="56"/>
      <c r="EN227" s="56"/>
      <c r="EO227" s="56"/>
      <c r="EP227" s="56"/>
      <c r="EQ227" s="56"/>
      <c r="ER227" s="56"/>
      <c r="ES227" s="56"/>
      <c r="ET227" s="56"/>
      <c r="EU227" s="56"/>
      <c r="EV227" s="56"/>
      <c r="EW227" s="56"/>
      <c r="EX227" s="56"/>
      <c r="EY227" s="56"/>
      <c r="EZ227" s="56"/>
      <c r="FA227" s="56"/>
      <c r="FB227" s="56"/>
      <c r="FC227" s="56"/>
      <c r="FD227" s="56"/>
      <c r="FE227" s="56"/>
      <c r="FF227" s="56"/>
      <c r="FG227" s="56"/>
      <c r="FH227" s="56"/>
      <c r="FI227" s="56"/>
      <c r="FJ227" s="56"/>
      <c r="FK227" s="56"/>
      <c r="FL227" s="56"/>
      <c r="FM227" s="56"/>
      <c r="FN227" s="56"/>
      <c r="FO227" s="56"/>
      <c r="FP227" s="56"/>
      <c r="FQ227" s="56"/>
      <c r="FR227" s="56"/>
      <c r="FS227" s="56"/>
      <c r="FT227" s="56"/>
      <c r="FU227" s="56"/>
      <c r="FV227" s="56"/>
    </row>
    <row r="228" spans="1:178" s="58" customFormat="1" x14ac:dyDescent="0.25">
      <c r="A228" s="340"/>
      <c r="B228" s="755" t="s">
        <v>38</v>
      </c>
      <c r="C228" s="343"/>
      <c r="D228" s="320">
        <v>9</v>
      </c>
      <c r="E228" s="329">
        <v>9</v>
      </c>
      <c r="F228" s="320"/>
      <c r="G228" s="329"/>
      <c r="H228" s="320"/>
      <c r="I228" s="342"/>
      <c r="J228" s="330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56"/>
      <c r="CS228" s="56"/>
      <c r="CT228" s="56"/>
      <c r="CU228" s="56"/>
      <c r="CV228" s="56"/>
      <c r="CW228" s="56"/>
      <c r="CX228" s="56"/>
      <c r="CY228" s="56"/>
      <c r="CZ228" s="56"/>
      <c r="DA228" s="56"/>
      <c r="DB228" s="56"/>
      <c r="DC228" s="56"/>
      <c r="DD228" s="56"/>
      <c r="DE228" s="56"/>
      <c r="DF228" s="56"/>
      <c r="DG228" s="56"/>
      <c r="DH228" s="56"/>
      <c r="DI228" s="56"/>
      <c r="DJ228" s="56"/>
      <c r="DK228" s="56"/>
      <c r="DL228" s="56"/>
      <c r="DM228" s="56"/>
      <c r="DN228" s="56"/>
      <c r="DO228" s="56"/>
      <c r="DP228" s="56"/>
      <c r="DQ228" s="56"/>
      <c r="DR228" s="56"/>
      <c r="DS228" s="56"/>
      <c r="DT228" s="56"/>
      <c r="DU228" s="56"/>
      <c r="DV228" s="56"/>
      <c r="DW228" s="56"/>
      <c r="DX228" s="56"/>
      <c r="DY228" s="56"/>
      <c r="DZ228" s="56"/>
      <c r="EA228" s="56"/>
      <c r="EB228" s="56"/>
      <c r="EC228" s="56"/>
      <c r="ED228" s="56"/>
      <c r="EE228" s="56"/>
      <c r="EF228" s="56"/>
      <c r="EG228" s="56"/>
      <c r="EH228" s="56"/>
      <c r="EI228" s="56"/>
      <c r="EJ228" s="56"/>
      <c r="EK228" s="56"/>
      <c r="EL228" s="56"/>
      <c r="EM228" s="56"/>
      <c r="EN228" s="56"/>
      <c r="EO228" s="56"/>
      <c r="EP228" s="56"/>
      <c r="EQ228" s="56"/>
      <c r="ER228" s="56"/>
      <c r="ES228" s="56"/>
      <c r="ET228" s="56"/>
      <c r="EU228" s="56"/>
      <c r="EV228" s="56"/>
      <c r="EW228" s="56"/>
      <c r="EX228" s="56"/>
      <c r="EY228" s="56"/>
      <c r="EZ228" s="56"/>
      <c r="FA228" s="56"/>
      <c r="FB228" s="56"/>
      <c r="FC228" s="56"/>
      <c r="FD228" s="56"/>
      <c r="FE228" s="56"/>
      <c r="FF228" s="56"/>
      <c r="FG228" s="56"/>
      <c r="FH228" s="56"/>
      <c r="FI228" s="56"/>
      <c r="FJ228" s="56"/>
      <c r="FK228" s="56"/>
      <c r="FL228" s="56"/>
      <c r="FM228" s="56"/>
      <c r="FN228" s="56"/>
      <c r="FO228" s="56"/>
      <c r="FP228" s="56"/>
      <c r="FQ228" s="56"/>
      <c r="FR228" s="56"/>
      <c r="FS228" s="56"/>
      <c r="FT228" s="56"/>
      <c r="FU228" s="56"/>
      <c r="FV228" s="56"/>
    </row>
    <row r="229" spans="1:178" s="58" customFormat="1" x14ac:dyDescent="0.25">
      <c r="A229" s="340"/>
      <c r="B229" s="388" t="s">
        <v>17</v>
      </c>
      <c r="C229" s="343"/>
      <c r="D229" s="320">
        <v>13</v>
      </c>
      <c r="E229" s="329">
        <v>13</v>
      </c>
      <c r="F229" s="320"/>
      <c r="G229" s="329"/>
      <c r="H229" s="320"/>
      <c r="I229" s="342"/>
      <c r="J229" s="330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2"/>
      <c r="CR229" s="56"/>
      <c r="CS229" s="56"/>
      <c r="CT229" s="56"/>
      <c r="CU229" s="56"/>
      <c r="CV229" s="56"/>
      <c r="CW229" s="56"/>
      <c r="CX229" s="56"/>
      <c r="CY229" s="56"/>
      <c r="CZ229" s="56"/>
      <c r="DA229" s="56"/>
      <c r="DB229" s="56"/>
      <c r="DC229" s="56"/>
      <c r="DD229" s="56"/>
      <c r="DE229" s="56"/>
      <c r="DF229" s="56"/>
      <c r="DG229" s="56"/>
      <c r="DH229" s="56"/>
      <c r="DI229" s="56"/>
      <c r="DJ229" s="56"/>
      <c r="DK229" s="56"/>
      <c r="DL229" s="56"/>
      <c r="DM229" s="56"/>
      <c r="DN229" s="56"/>
      <c r="DO229" s="56"/>
      <c r="DP229" s="56"/>
      <c r="DQ229" s="56"/>
      <c r="DR229" s="56"/>
      <c r="DS229" s="56"/>
      <c r="DT229" s="56"/>
      <c r="DU229" s="56"/>
      <c r="DV229" s="56"/>
      <c r="DW229" s="56"/>
      <c r="DX229" s="56"/>
      <c r="DY229" s="56"/>
      <c r="DZ229" s="56"/>
      <c r="EA229" s="56"/>
      <c r="EB229" s="56"/>
      <c r="EC229" s="56"/>
      <c r="ED229" s="56"/>
      <c r="EE229" s="56"/>
      <c r="EF229" s="56"/>
      <c r="EG229" s="56"/>
      <c r="EH229" s="56"/>
      <c r="EI229" s="56"/>
      <c r="EJ229" s="56"/>
      <c r="EK229" s="56"/>
      <c r="EL229" s="56"/>
      <c r="EM229" s="56"/>
      <c r="EN229" s="56"/>
      <c r="EO229" s="56"/>
      <c r="EP229" s="56"/>
      <c r="EQ229" s="56"/>
      <c r="ER229" s="56"/>
      <c r="ES229" s="56"/>
      <c r="ET229" s="56"/>
      <c r="EU229" s="56"/>
      <c r="EV229" s="56"/>
      <c r="EW229" s="56"/>
      <c r="EX229" s="56"/>
      <c r="EY229" s="56"/>
      <c r="EZ229" s="56"/>
      <c r="FA229" s="56"/>
      <c r="FB229" s="56"/>
      <c r="FC229" s="56"/>
      <c r="FD229" s="56"/>
      <c r="FE229" s="56"/>
      <c r="FF229" s="56"/>
      <c r="FG229" s="56"/>
      <c r="FH229" s="56"/>
      <c r="FI229" s="56"/>
      <c r="FJ229" s="56"/>
      <c r="FK229" s="56"/>
      <c r="FL229" s="56"/>
      <c r="FM229" s="56"/>
      <c r="FN229" s="56"/>
      <c r="FO229" s="56"/>
      <c r="FP229" s="56"/>
      <c r="FQ229" s="56"/>
      <c r="FR229" s="56"/>
      <c r="FS229" s="56"/>
      <c r="FT229" s="56"/>
      <c r="FU229" s="56"/>
      <c r="FV229" s="56"/>
    </row>
    <row r="230" spans="1:178" s="58" customFormat="1" x14ac:dyDescent="0.25">
      <c r="A230" s="340"/>
      <c r="B230" s="750" t="s">
        <v>19</v>
      </c>
      <c r="C230" s="343"/>
      <c r="D230" s="320">
        <v>0.4</v>
      </c>
      <c r="E230" s="329">
        <v>0.4</v>
      </c>
      <c r="F230" s="320"/>
      <c r="G230" s="329"/>
      <c r="H230" s="320"/>
      <c r="I230" s="342"/>
      <c r="J230" s="330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  <c r="BB230" s="62"/>
      <c r="BC230" s="62"/>
      <c r="BD230" s="62"/>
      <c r="BE230" s="62"/>
      <c r="BF230" s="62"/>
      <c r="BG230" s="62"/>
      <c r="BH230" s="62"/>
      <c r="BI230" s="62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  <c r="CJ230" s="62"/>
      <c r="CK230" s="62"/>
      <c r="CL230" s="62"/>
      <c r="CM230" s="62"/>
      <c r="CN230" s="62"/>
      <c r="CO230" s="62"/>
      <c r="CP230" s="62"/>
      <c r="CQ230" s="62"/>
      <c r="CR230" s="56"/>
      <c r="CS230" s="56"/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  <c r="DF230" s="56"/>
      <c r="DG230" s="56"/>
      <c r="DH230" s="56"/>
      <c r="DI230" s="56"/>
      <c r="DJ230" s="56"/>
      <c r="DK230" s="56"/>
      <c r="DL230" s="56"/>
      <c r="DM230" s="56"/>
      <c r="DN230" s="56"/>
      <c r="DO230" s="56"/>
      <c r="DP230" s="56"/>
      <c r="DQ230" s="56"/>
      <c r="DR230" s="56"/>
      <c r="DS230" s="56"/>
      <c r="DT230" s="56"/>
      <c r="DU230" s="56"/>
      <c r="DV230" s="56"/>
      <c r="DW230" s="56"/>
      <c r="DX230" s="56"/>
      <c r="DY230" s="56"/>
      <c r="DZ230" s="56"/>
      <c r="EA230" s="56"/>
      <c r="EB230" s="56"/>
      <c r="EC230" s="56"/>
      <c r="ED230" s="56"/>
      <c r="EE230" s="56"/>
      <c r="EF230" s="56"/>
      <c r="EG230" s="56"/>
      <c r="EH230" s="56"/>
      <c r="EI230" s="56"/>
      <c r="EJ230" s="56"/>
      <c r="EK230" s="56"/>
      <c r="EL230" s="56"/>
      <c r="EM230" s="56"/>
      <c r="EN230" s="56"/>
      <c r="EO230" s="56"/>
      <c r="EP230" s="56"/>
      <c r="EQ230" s="56"/>
      <c r="ER230" s="56"/>
      <c r="ES230" s="56"/>
      <c r="ET230" s="56"/>
      <c r="EU230" s="56"/>
      <c r="EV230" s="56"/>
      <c r="EW230" s="56"/>
      <c r="EX230" s="56"/>
      <c r="EY230" s="56"/>
      <c r="EZ230" s="56"/>
      <c r="FA230" s="56"/>
      <c r="FB230" s="56"/>
      <c r="FC230" s="56"/>
      <c r="FD230" s="56"/>
      <c r="FE230" s="56"/>
      <c r="FF230" s="56"/>
      <c r="FG230" s="56"/>
      <c r="FH230" s="56"/>
      <c r="FI230" s="56"/>
      <c r="FJ230" s="56"/>
      <c r="FK230" s="56"/>
      <c r="FL230" s="56"/>
      <c r="FM230" s="56"/>
      <c r="FN230" s="56"/>
      <c r="FO230" s="56"/>
      <c r="FP230" s="56"/>
      <c r="FQ230" s="56"/>
      <c r="FR230" s="56"/>
      <c r="FS230" s="56"/>
      <c r="FT230" s="56"/>
      <c r="FU230" s="56"/>
      <c r="FV230" s="56"/>
    </row>
    <row r="231" spans="1:178" s="58" customFormat="1" x14ac:dyDescent="0.25">
      <c r="A231" s="340"/>
      <c r="B231" s="750" t="s">
        <v>95</v>
      </c>
      <c r="C231" s="343"/>
      <c r="D231" s="320">
        <v>5</v>
      </c>
      <c r="E231" s="329">
        <v>5</v>
      </c>
      <c r="F231" s="320"/>
      <c r="G231" s="329"/>
      <c r="H231" s="320"/>
      <c r="I231" s="342"/>
      <c r="J231" s="330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2"/>
      <c r="AV231" s="62"/>
      <c r="AW231" s="62"/>
      <c r="AX231" s="62"/>
      <c r="AY231" s="62"/>
      <c r="AZ231" s="62"/>
      <c r="BA231" s="62"/>
      <c r="BB231" s="62"/>
      <c r="BC231" s="62"/>
      <c r="BD231" s="62"/>
      <c r="BE231" s="62"/>
      <c r="BF231" s="62"/>
      <c r="BG231" s="62"/>
      <c r="BH231" s="62"/>
      <c r="BI231" s="62"/>
      <c r="BJ231" s="62"/>
      <c r="BK231" s="62"/>
      <c r="BL231" s="62"/>
      <c r="BM231" s="62"/>
      <c r="BN231" s="62"/>
      <c r="BO231" s="62"/>
      <c r="BP231" s="62"/>
      <c r="BQ231" s="62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  <c r="CF231" s="62"/>
      <c r="CG231" s="62"/>
      <c r="CH231" s="62"/>
      <c r="CI231" s="62"/>
      <c r="CJ231" s="62"/>
      <c r="CK231" s="62"/>
      <c r="CL231" s="62"/>
      <c r="CM231" s="62"/>
      <c r="CN231" s="62"/>
      <c r="CO231" s="62"/>
      <c r="CP231" s="62"/>
      <c r="CQ231" s="62"/>
      <c r="CR231" s="56"/>
      <c r="CS231" s="56"/>
      <c r="CT231" s="56"/>
      <c r="CU231" s="56"/>
      <c r="CV231" s="56"/>
      <c r="CW231" s="56"/>
      <c r="CX231" s="56"/>
      <c r="CY231" s="56"/>
      <c r="CZ231" s="56"/>
      <c r="DA231" s="56"/>
      <c r="DB231" s="56"/>
      <c r="DC231" s="56"/>
      <c r="DD231" s="56"/>
      <c r="DE231" s="56"/>
      <c r="DF231" s="56"/>
      <c r="DG231" s="56"/>
      <c r="DH231" s="56"/>
      <c r="DI231" s="56"/>
      <c r="DJ231" s="56"/>
      <c r="DK231" s="56"/>
      <c r="DL231" s="56"/>
      <c r="DM231" s="56"/>
      <c r="DN231" s="56"/>
      <c r="DO231" s="56"/>
      <c r="DP231" s="56"/>
      <c r="DQ231" s="56"/>
      <c r="DR231" s="56"/>
      <c r="DS231" s="56"/>
      <c r="DT231" s="56"/>
      <c r="DU231" s="56"/>
      <c r="DV231" s="56"/>
      <c r="DW231" s="56"/>
      <c r="DX231" s="56"/>
      <c r="DY231" s="56"/>
      <c r="DZ231" s="56"/>
      <c r="EA231" s="56"/>
      <c r="EB231" s="56"/>
      <c r="EC231" s="56"/>
      <c r="ED231" s="56"/>
      <c r="EE231" s="56"/>
      <c r="EF231" s="56"/>
      <c r="EG231" s="56"/>
      <c r="EH231" s="56"/>
      <c r="EI231" s="56"/>
      <c r="EJ231" s="56"/>
      <c r="EK231" s="56"/>
      <c r="EL231" s="56"/>
      <c r="EM231" s="56"/>
      <c r="EN231" s="56"/>
      <c r="EO231" s="56"/>
      <c r="EP231" s="56"/>
      <c r="EQ231" s="56"/>
      <c r="ER231" s="56"/>
      <c r="ES231" s="56"/>
      <c r="ET231" s="56"/>
      <c r="EU231" s="56"/>
      <c r="EV231" s="56"/>
      <c r="EW231" s="56"/>
      <c r="EX231" s="56"/>
      <c r="EY231" s="56"/>
      <c r="EZ231" s="56"/>
      <c r="FA231" s="56"/>
      <c r="FB231" s="56"/>
      <c r="FC231" s="56"/>
      <c r="FD231" s="56"/>
      <c r="FE231" s="56"/>
      <c r="FF231" s="56"/>
      <c r="FG231" s="56"/>
      <c r="FH231" s="56"/>
      <c r="FI231" s="56"/>
      <c r="FJ231" s="56"/>
      <c r="FK231" s="56"/>
      <c r="FL231" s="56"/>
      <c r="FM231" s="56"/>
      <c r="FN231" s="56"/>
      <c r="FO231" s="56"/>
      <c r="FP231" s="56"/>
      <c r="FQ231" s="56"/>
      <c r="FR231" s="56"/>
      <c r="FS231" s="56"/>
      <c r="FT231" s="56"/>
      <c r="FU231" s="56"/>
      <c r="FV231" s="56"/>
    </row>
    <row r="232" spans="1:178" s="58" customFormat="1" x14ac:dyDescent="0.25">
      <c r="A232" s="340"/>
      <c r="B232" s="750" t="s">
        <v>34</v>
      </c>
      <c r="C232" s="343"/>
      <c r="D232" s="320">
        <v>0.6</v>
      </c>
      <c r="E232" s="329">
        <v>0.6</v>
      </c>
      <c r="F232" s="320"/>
      <c r="G232" s="329"/>
      <c r="H232" s="320"/>
      <c r="I232" s="342"/>
      <c r="J232" s="330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2"/>
      <c r="AV232" s="62"/>
      <c r="AW232" s="62"/>
      <c r="AX232" s="62"/>
      <c r="AY232" s="62"/>
      <c r="AZ232" s="62"/>
      <c r="BA232" s="62"/>
      <c r="BB232" s="62"/>
      <c r="BC232" s="62"/>
      <c r="BD232" s="62"/>
      <c r="BE232" s="62"/>
      <c r="BF232" s="62"/>
      <c r="BG232" s="62"/>
      <c r="BH232" s="62"/>
      <c r="BI232" s="62"/>
      <c r="BJ232" s="62"/>
      <c r="BK232" s="62"/>
      <c r="BL232" s="62"/>
      <c r="BM232" s="62"/>
      <c r="BN232" s="62"/>
      <c r="BO232" s="62"/>
      <c r="BP232" s="62"/>
      <c r="BQ232" s="62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  <c r="CJ232" s="62"/>
      <c r="CK232" s="62"/>
      <c r="CL232" s="62"/>
      <c r="CM232" s="62"/>
      <c r="CN232" s="62"/>
      <c r="CO232" s="62"/>
      <c r="CP232" s="62"/>
      <c r="CQ232" s="62"/>
      <c r="CR232" s="56"/>
      <c r="CS232" s="56"/>
      <c r="CT232" s="56"/>
      <c r="CU232" s="56"/>
      <c r="CV232" s="56"/>
      <c r="CW232" s="56"/>
      <c r="CX232" s="56"/>
      <c r="CY232" s="56"/>
      <c r="CZ232" s="56"/>
      <c r="DA232" s="56"/>
      <c r="DB232" s="56"/>
      <c r="DC232" s="56"/>
      <c r="DD232" s="56"/>
      <c r="DE232" s="56"/>
      <c r="DF232" s="56"/>
      <c r="DG232" s="56"/>
      <c r="DH232" s="56"/>
      <c r="DI232" s="56"/>
      <c r="DJ232" s="56"/>
      <c r="DK232" s="56"/>
      <c r="DL232" s="56"/>
      <c r="DM232" s="56"/>
      <c r="DN232" s="56"/>
      <c r="DO232" s="56"/>
      <c r="DP232" s="56"/>
      <c r="DQ232" s="56"/>
      <c r="DR232" s="56"/>
      <c r="DS232" s="56"/>
      <c r="DT232" s="56"/>
      <c r="DU232" s="56"/>
      <c r="DV232" s="56"/>
      <c r="DW232" s="56"/>
      <c r="DX232" s="56"/>
      <c r="DY232" s="56"/>
      <c r="DZ232" s="56"/>
      <c r="EA232" s="56"/>
      <c r="EB232" s="56"/>
      <c r="EC232" s="56"/>
      <c r="ED232" s="56"/>
      <c r="EE232" s="56"/>
      <c r="EF232" s="56"/>
      <c r="EG232" s="56"/>
      <c r="EH232" s="56"/>
      <c r="EI232" s="56"/>
      <c r="EJ232" s="56"/>
      <c r="EK232" s="56"/>
      <c r="EL232" s="56"/>
      <c r="EM232" s="56"/>
      <c r="EN232" s="56"/>
      <c r="EO232" s="56"/>
      <c r="EP232" s="56"/>
      <c r="EQ232" s="56"/>
      <c r="ER232" s="56"/>
      <c r="ES232" s="56"/>
      <c r="ET232" s="56"/>
      <c r="EU232" s="56"/>
      <c r="EV232" s="56"/>
      <c r="EW232" s="56"/>
      <c r="EX232" s="56"/>
      <c r="EY232" s="56"/>
      <c r="EZ232" s="56"/>
      <c r="FA232" s="56"/>
      <c r="FB232" s="56"/>
      <c r="FC232" s="56"/>
      <c r="FD232" s="56"/>
      <c r="FE232" s="56"/>
      <c r="FF232" s="56"/>
      <c r="FG232" s="56"/>
      <c r="FH232" s="56"/>
      <c r="FI232" s="56"/>
      <c r="FJ232" s="56"/>
      <c r="FK232" s="56"/>
      <c r="FL232" s="56"/>
      <c r="FM232" s="56"/>
      <c r="FN232" s="56"/>
      <c r="FO232" s="56"/>
      <c r="FP232" s="56"/>
      <c r="FQ232" s="56"/>
      <c r="FR232" s="56"/>
      <c r="FS232" s="56"/>
      <c r="FT232" s="56"/>
      <c r="FU232" s="56"/>
      <c r="FV232" s="56"/>
    </row>
    <row r="233" spans="1:178" s="39" customFormat="1" ht="31.5" x14ac:dyDescent="0.25">
      <c r="A233" s="340" t="s">
        <v>423</v>
      </c>
      <c r="B233" s="388"/>
      <c r="C233" s="387" t="s">
        <v>255</v>
      </c>
      <c r="D233" s="357"/>
      <c r="E233" s="341"/>
      <c r="F233" s="320">
        <v>4.0999999999999996</v>
      </c>
      <c r="G233" s="329">
        <v>3</v>
      </c>
      <c r="H233" s="320">
        <v>25</v>
      </c>
      <c r="I233" s="342">
        <v>143.4</v>
      </c>
      <c r="J233" s="330" t="s">
        <v>204</v>
      </c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  <c r="BI233" s="69"/>
      <c r="BJ233" s="69"/>
      <c r="BK233" s="69"/>
      <c r="BL233" s="69"/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69"/>
      <c r="CH233" s="69"/>
      <c r="CI233" s="69"/>
      <c r="CJ233" s="69"/>
      <c r="CK233" s="69"/>
      <c r="CL233" s="69"/>
      <c r="CM233" s="69"/>
      <c r="CN233" s="69"/>
      <c r="CO233" s="69"/>
      <c r="CP233" s="69"/>
      <c r="CQ233" s="69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</row>
    <row r="234" spans="1:178" s="39" customFormat="1" ht="15" customHeight="1" x14ac:dyDescent="0.25">
      <c r="A234" s="340"/>
      <c r="B234" s="750" t="s">
        <v>82</v>
      </c>
      <c r="C234" s="387"/>
      <c r="D234" s="357">
        <v>38.5</v>
      </c>
      <c r="E234" s="341">
        <v>38.5</v>
      </c>
      <c r="F234" s="320"/>
      <c r="G234" s="329"/>
      <c r="H234" s="320"/>
      <c r="I234" s="342"/>
      <c r="J234" s="330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  <c r="BI234" s="69"/>
      <c r="BJ234" s="69"/>
      <c r="BK234" s="69"/>
      <c r="BL234" s="69"/>
      <c r="BM234" s="69"/>
      <c r="BN234" s="69"/>
      <c r="BO234" s="69"/>
      <c r="BP234" s="69"/>
      <c r="BQ234" s="69"/>
      <c r="BR234" s="69"/>
      <c r="BS234" s="69"/>
      <c r="BT234" s="69"/>
      <c r="BU234" s="69"/>
      <c r="BV234" s="69"/>
      <c r="BW234" s="69"/>
      <c r="BX234" s="69"/>
      <c r="BY234" s="69"/>
      <c r="BZ234" s="69"/>
      <c r="CA234" s="69"/>
      <c r="CB234" s="69"/>
      <c r="CC234" s="69"/>
      <c r="CD234" s="69"/>
      <c r="CE234" s="69"/>
      <c r="CF234" s="69"/>
      <c r="CG234" s="69"/>
      <c r="CH234" s="69"/>
      <c r="CI234" s="69"/>
      <c r="CJ234" s="69"/>
      <c r="CK234" s="69"/>
      <c r="CL234" s="69"/>
      <c r="CM234" s="69"/>
      <c r="CN234" s="69"/>
      <c r="CO234" s="69"/>
      <c r="CP234" s="69"/>
      <c r="CQ234" s="69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</row>
    <row r="235" spans="1:178" s="39" customFormat="1" x14ac:dyDescent="0.25">
      <c r="A235" s="340"/>
      <c r="B235" s="750" t="s">
        <v>20</v>
      </c>
      <c r="C235" s="387"/>
      <c r="D235" s="357">
        <v>2.2000000000000002</v>
      </c>
      <c r="E235" s="341">
        <v>2.2000000000000002</v>
      </c>
      <c r="F235" s="320"/>
      <c r="G235" s="329"/>
      <c r="H235" s="320"/>
      <c r="I235" s="342"/>
      <c r="J235" s="330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  <c r="BI235" s="69"/>
      <c r="BJ235" s="69"/>
      <c r="BK235" s="69"/>
      <c r="BL235" s="69"/>
      <c r="BM235" s="69"/>
      <c r="BN235" s="69"/>
      <c r="BO235" s="69"/>
      <c r="BP235" s="69"/>
      <c r="BQ235" s="69"/>
      <c r="BR235" s="69"/>
      <c r="BS235" s="69"/>
      <c r="BT235" s="69"/>
      <c r="BU235" s="69"/>
      <c r="BV235" s="69"/>
      <c r="BW235" s="69"/>
      <c r="BX235" s="69"/>
      <c r="BY235" s="69"/>
      <c r="BZ235" s="69"/>
      <c r="CA235" s="69"/>
      <c r="CB235" s="69"/>
      <c r="CC235" s="69"/>
      <c r="CD235" s="69"/>
      <c r="CE235" s="69"/>
      <c r="CF235" s="69"/>
      <c r="CG235" s="69"/>
      <c r="CH235" s="69"/>
      <c r="CI235" s="69"/>
      <c r="CJ235" s="69"/>
      <c r="CK235" s="69"/>
      <c r="CL235" s="69"/>
      <c r="CM235" s="69"/>
      <c r="CN235" s="69"/>
      <c r="CO235" s="69"/>
      <c r="CP235" s="69"/>
      <c r="CQ235" s="69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</row>
    <row r="236" spans="1:178" s="39" customFormat="1" x14ac:dyDescent="0.25">
      <c r="A236" s="340"/>
      <c r="B236" s="750" t="s">
        <v>19</v>
      </c>
      <c r="C236" s="387"/>
      <c r="D236" s="357">
        <v>0.4</v>
      </c>
      <c r="E236" s="341">
        <v>0.4</v>
      </c>
      <c r="F236" s="320"/>
      <c r="G236" s="329"/>
      <c r="H236" s="320"/>
      <c r="I236" s="342"/>
      <c r="J236" s="441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69"/>
      <c r="BI236" s="69"/>
      <c r="BJ236" s="69"/>
      <c r="BK236" s="69"/>
      <c r="BL236" s="69"/>
      <c r="BM236" s="69"/>
      <c r="BN236" s="69"/>
      <c r="BO236" s="69"/>
      <c r="BP236" s="69"/>
      <c r="BQ236" s="69"/>
      <c r="BR236" s="69"/>
      <c r="BS236" s="69"/>
      <c r="BT236" s="69"/>
      <c r="BU236" s="69"/>
      <c r="BV236" s="69"/>
      <c r="BW236" s="69"/>
      <c r="BX236" s="69"/>
      <c r="BY236" s="69"/>
      <c r="BZ236" s="69"/>
      <c r="CA236" s="69"/>
      <c r="CB236" s="69"/>
      <c r="CC236" s="69"/>
      <c r="CD236" s="69"/>
      <c r="CE236" s="69"/>
      <c r="CF236" s="69"/>
      <c r="CG236" s="69"/>
      <c r="CH236" s="69"/>
      <c r="CI236" s="69"/>
      <c r="CJ236" s="69"/>
      <c r="CK236" s="69"/>
      <c r="CL236" s="69"/>
      <c r="CM236" s="69"/>
      <c r="CN236" s="69"/>
      <c r="CO236" s="69"/>
      <c r="CP236" s="69"/>
      <c r="CQ236" s="69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</row>
    <row r="237" spans="1:178" s="39" customFormat="1" x14ac:dyDescent="0.25">
      <c r="A237" s="442"/>
      <c r="B237" s="318" t="s">
        <v>17</v>
      </c>
      <c r="C237" s="354"/>
      <c r="D237" s="357">
        <v>146</v>
      </c>
      <c r="E237" s="341">
        <v>146</v>
      </c>
      <c r="F237" s="320"/>
      <c r="G237" s="329"/>
      <c r="H237" s="320"/>
      <c r="I237" s="342"/>
      <c r="J237" s="441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  <c r="BI237" s="69"/>
      <c r="BJ237" s="69"/>
      <c r="BK237" s="69"/>
      <c r="BL237" s="69"/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/>
      <c r="CE237" s="69"/>
      <c r="CF237" s="69"/>
      <c r="CG237" s="69"/>
      <c r="CH237" s="69"/>
      <c r="CI237" s="69"/>
      <c r="CJ237" s="69"/>
      <c r="CK237" s="69"/>
      <c r="CL237" s="69"/>
      <c r="CM237" s="69"/>
      <c r="CN237" s="69"/>
      <c r="CO237" s="69"/>
      <c r="CP237" s="69"/>
      <c r="CQ237" s="69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</row>
    <row r="238" spans="1:178" s="27" customFormat="1" ht="15" x14ac:dyDescent="0.25">
      <c r="A238" s="443" t="s">
        <v>45</v>
      </c>
      <c r="B238" s="444"/>
      <c r="C238" s="413">
        <v>150</v>
      </c>
      <c r="D238" s="416"/>
      <c r="E238" s="415"/>
      <c r="F238" s="427">
        <v>0.15</v>
      </c>
      <c r="G238" s="425">
        <v>0.09</v>
      </c>
      <c r="H238" s="445">
        <v>21.5</v>
      </c>
      <c r="I238" s="446">
        <v>87</v>
      </c>
      <c r="J238" s="447" t="s">
        <v>375</v>
      </c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96"/>
      <c r="CB238" s="96"/>
      <c r="CC238" s="96"/>
      <c r="CD238" s="96"/>
      <c r="CE238" s="96"/>
      <c r="CF238" s="96"/>
      <c r="CG238" s="96"/>
      <c r="CH238" s="96"/>
      <c r="CI238" s="96"/>
      <c r="CJ238" s="96"/>
      <c r="CK238" s="96"/>
      <c r="CL238" s="96"/>
      <c r="CM238" s="96"/>
      <c r="CN238" s="96"/>
      <c r="CO238" s="96"/>
      <c r="CP238" s="96"/>
      <c r="CQ238" s="96"/>
    </row>
    <row r="239" spans="1:178" s="27" customFormat="1" ht="15" x14ac:dyDescent="0.25">
      <c r="A239" s="443"/>
      <c r="B239" s="444" t="s">
        <v>376</v>
      </c>
      <c r="C239" s="413"/>
      <c r="D239" s="416">
        <v>15.3</v>
      </c>
      <c r="E239" s="415">
        <v>15</v>
      </c>
      <c r="F239" s="427"/>
      <c r="G239" s="413"/>
      <c r="H239" s="448"/>
      <c r="I239" s="446"/>
      <c r="J239" s="447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96"/>
      <c r="CB239" s="96"/>
      <c r="CC239" s="96"/>
      <c r="CD239" s="96"/>
      <c r="CE239" s="96"/>
      <c r="CF239" s="96"/>
      <c r="CG239" s="96"/>
      <c r="CH239" s="96"/>
      <c r="CI239" s="96"/>
      <c r="CJ239" s="96"/>
      <c r="CK239" s="96"/>
      <c r="CL239" s="96"/>
      <c r="CM239" s="96"/>
      <c r="CN239" s="96"/>
      <c r="CO239" s="96"/>
      <c r="CP239" s="96"/>
      <c r="CQ239" s="96"/>
    </row>
    <row r="240" spans="1:178" s="27" customFormat="1" ht="15" x14ac:dyDescent="0.25">
      <c r="A240" s="443"/>
      <c r="B240" s="444" t="s">
        <v>17</v>
      </c>
      <c r="C240" s="413"/>
      <c r="D240" s="416">
        <v>150</v>
      </c>
      <c r="E240" s="415">
        <v>150</v>
      </c>
      <c r="F240" s="427"/>
      <c r="G240" s="413"/>
      <c r="H240" s="448"/>
      <c r="I240" s="446"/>
      <c r="J240" s="447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96"/>
      <c r="CB240" s="96"/>
      <c r="CC240" s="96"/>
      <c r="CD240" s="96"/>
      <c r="CE240" s="96"/>
      <c r="CF240" s="96"/>
      <c r="CG240" s="96"/>
      <c r="CH240" s="96"/>
      <c r="CI240" s="96"/>
      <c r="CJ240" s="96"/>
      <c r="CK240" s="96"/>
      <c r="CL240" s="96"/>
      <c r="CM240" s="96"/>
      <c r="CN240" s="96"/>
      <c r="CO240" s="96"/>
      <c r="CP240" s="96"/>
      <c r="CQ240" s="96"/>
    </row>
    <row r="241" spans="1:178" s="27" customFormat="1" ht="15" x14ac:dyDescent="0.25">
      <c r="A241" s="443"/>
      <c r="B241" s="444" t="s">
        <v>18</v>
      </c>
      <c r="C241" s="413"/>
      <c r="D241" s="416">
        <v>4</v>
      </c>
      <c r="E241" s="415">
        <v>4</v>
      </c>
      <c r="F241" s="427"/>
      <c r="G241" s="413"/>
      <c r="H241" s="448"/>
      <c r="I241" s="446"/>
      <c r="J241" s="447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96"/>
      <c r="CB241" s="96"/>
      <c r="CC241" s="96"/>
      <c r="CD241" s="96"/>
      <c r="CE241" s="96"/>
      <c r="CF241" s="96"/>
      <c r="CG241" s="96"/>
      <c r="CH241" s="96"/>
      <c r="CI241" s="96"/>
      <c r="CJ241" s="96"/>
      <c r="CK241" s="96"/>
      <c r="CL241" s="96"/>
      <c r="CM241" s="96"/>
      <c r="CN241" s="96"/>
      <c r="CO241" s="96"/>
      <c r="CP241" s="96"/>
      <c r="CQ241" s="96"/>
    </row>
    <row r="242" spans="1:178" ht="16.5" thickBot="1" x14ac:dyDescent="0.3">
      <c r="A242" s="340" t="s">
        <v>46</v>
      </c>
      <c r="C242" s="341">
        <v>30</v>
      </c>
      <c r="D242" s="341">
        <v>30</v>
      </c>
      <c r="E242" s="357">
        <v>30</v>
      </c>
      <c r="F242" s="341">
        <v>1.5</v>
      </c>
      <c r="G242" s="357">
        <v>0.3</v>
      </c>
      <c r="H242" s="341">
        <v>14.3</v>
      </c>
      <c r="I242" s="357">
        <v>66</v>
      </c>
      <c r="J242" s="330"/>
    </row>
    <row r="243" spans="1:178" ht="16.5" thickBot="1" x14ac:dyDescent="0.3">
      <c r="A243" s="358" t="s">
        <v>26</v>
      </c>
      <c r="B243" s="359"/>
      <c r="C243" s="360">
        <v>530</v>
      </c>
      <c r="D243" s="360"/>
      <c r="E243" s="449"/>
      <c r="F243" s="331">
        <f>SUM(F211:F242)</f>
        <v>12.75</v>
      </c>
      <c r="G243" s="331">
        <f>SUM(G211:G242)</f>
        <v>18.54</v>
      </c>
      <c r="H243" s="331">
        <f>SUM(H211:H242)</f>
        <v>68.8</v>
      </c>
      <c r="I243" s="331">
        <f>SUM(I211:I242)</f>
        <v>492.4</v>
      </c>
      <c r="J243" s="333"/>
    </row>
    <row r="244" spans="1:178" x14ac:dyDescent="0.25">
      <c r="A244" s="334"/>
      <c r="B244" s="335" t="s">
        <v>47</v>
      </c>
      <c r="C244" s="336"/>
      <c r="D244" s="336"/>
      <c r="E244" s="450"/>
      <c r="F244" s="321"/>
      <c r="G244" s="364"/>
      <c r="H244" s="321"/>
      <c r="I244" s="364"/>
      <c r="J244" s="323"/>
    </row>
    <row r="245" spans="1:178" s="32" customFormat="1" ht="27.75" customHeight="1" x14ac:dyDescent="0.25">
      <c r="A245" s="451" t="s">
        <v>238</v>
      </c>
      <c r="B245" s="452"/>
      <c r="C245" s="453">
        <v>40</v>
      </c>
      <c r="D245" s="454"/>
      <c r="E245" s="455"/>
      <c r="F245" s="455">
        <v>2.64</v>
      </c>
      <c r="G245" s="454">
        <v>3.36</v>
      </c>
      <c r="H245" s="455">
        <v>24.08</v>
      </c>
      <c r="I245" s="454">
        <v>137</v>
      </c>
      <c r="J245" s="453" t="s">
        <v>438</v>
      </c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96"/>
      <c r="CB245" s="96"/>
      <c r="CC245" s="96"/>
      <c r="CD245" s="96"/>
      <c r="CE245" s="96"/>
      <c r="CF245" s="96"/>
      <c r="CG245" s="96"/>
      <c r="CH245" s="96"/>
      <c r="CI245" s="96"/>
      <c r="CJ245" s="96"/>
      <c r="CK245" s="96"/>
      <c r="CL245" s="96"/>
      <c r="CM245" s="96"/>
      <c r="CN245" s="96"/>
      <c r="CO245" s="96"/>
      <c r="CP245" s="96"/>
      <c r="CQ245" s="96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</row>
    <row r="246" spans="1:178" s="32" customFormat="1" ht="15" x14ac:dyDescent="0.25">
      <c r="A246" s="451"/>
      <c r="B246" s="750" t="s">
        <v>43</v>
      </c>
      <c r="C246" s="456"/>
      <c r="D246" s="454">
        <v>28</v>
      </c>
      <c r="E246" s="455">
        <v>28</v>
      </c>
      <c r="F246" s="455"/>
      <c r="G246" s="454"/>
      <c r="H246" s="455"/>
      <c r="I246" s="454"/>
      <c r="J246" s="457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  <c r="BH246" s="96"/>
      <c r="BI246" s="96"/>
      <c r="BJ246" s="96"/>
      <c r="BK246" s="96"/>
      <c r="BL246" s="96"/>
      <c r="BM246" s="96"/>
      <c r="BN246" s="96"/>
      <c r="BO246" s="96"/>
      <c r="BP246" s="96"/>
      <c r="BQ246" s="96"/>
      <c r="BR246" s="96"/>
      <c r="BS246" s="96"/>
      <c r="BT246" s="96"/>
      <c r="BU246" s="96"/>
      <c r="BV246" s="96"/>
      <c r="BW246" s="96"/>
      <c r="BX246" s="96"/>
      <c r="BY246" s="96"/>
      <c r="BZ246" s="96"/>
      <c r="CA246" s="96"/>
      <c r="CB246" s="96"/>
      <c r="CC246" s="96"/>
      <c r="CD246" s="96"/>
      <c r="CE246" s="96"/>
      <c r="CF246" s="96"/>
      <c r="CG246" s="96"/>
      <c r="CH246" s="96"/>
      <c r="CI246" s="96"/>
      <c r="CJ246" s="96"/>
      <c r="CK246" s="96"/>
      <c r="CL246" s="96"/>
      <c r="CM246" s="96"/>
      <c r="CN246" s="96"/>
      <c r="CO246" s="96"/>
      <c r="CP246" s="96"/>
      <c r="CQ246" s="96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</row>
    <row r="247" spans="1:178" s="32" customFormat="1" ht="15" x14ac:dyDescent="0.25">
      <c r="A247" s="451"/>
      <c r="B247" s="750" t="s">
        <v>18</v>
      </c>
      <c r="C247" s="456"/>
      <c r="D247" s="454">
        <v>2.4</v>
      </c>
      <c r="E247" s="455">
        <v>2.4</v>
      </c>
      <c r="F247" s="455"/>
      <c r="G247" s="455"/>
      <c r="H247" s="455"/>
      <c r="I247" s="458"/>
      <c r="J247" s="457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  <c r="BH247" s="96"/>
      <c r="BI247" s="96"/>
      <c r="BJ247" s="96"/>
      <c r="BK247" s="96"/>
      <c r="BL247" s="96"/>
      <c r="BM247" s="96"/>
      <c r="BN247" s="96"/>
      <c r="BO247" s="96"/>
      <c r="BP247" s="96"/>
      <c r="BQ247" s="96"/>
      <c r="BR247" s="96"/>
      <c r="BS247" s="96"/>
      <c r="BT247" s="96"/>
      <c r="BU247" s="96"/>
      <c r="BV247" s="96"/>
      <c r="BW247" s="96"/>
      <c r="BX247" s="96"/>
      <c r="BY247" s="96"/>
      <c r="BZ247" s="96"/>
      <c r="CA247" s="96"/>
      <c r="CB247" s="96"/>
      <c r="CC247" s="96"/>
      <c r="CD247" s="96"/>
      <c r="CE247" s="96"/>
      <c r="CF247" s="96"/>
      <c r="CG247" s="96"/>
      <c r="CH247" s="96"/>
      <c r="CI247" s="96"/>
      <c r="CJ247" s="96"/>
      <c r="CK247" s="96"/>
      <c r="CL247" s="96"/>
      <c r="CM247" s="96"/>
      <c r="CN247" s="96"/>
      <c r="CO247" s="96"/>
      <c r="CP247" s="96"/>
      <c r="CQ247" s="96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</row>
    <row r="248" spans="1:178" s="32" customFormat="1" ht="15" x14ac:dyDescent="0.25">
      <c r="A248" s="451"/>
      <c r="B248" s="750" t="s">
        <v>20</v>
      </c>
      <c r="C248" s="456"/>
      <c r="D248" s="454">
        <v>2.4</v>
      </c>
      <c r="E248" s="455">
        <v>2.4</v>
      </c>
      <c r="F248" s="455"/>
      <c r="G248" s="454"/>
      <c r="H248" s="455"/>
      <c r="I248" s="454"/>
      <c r="J248" s="457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96"/>
      <c r="CA248" s="96"/>
      <c r="CB248" s="96"/>
      <c r="CC248" s="96"/>
      <c r="CD248" s="96"/>
      <c r="CE248" s="96"/>
      <c r="CF248" s="96"/>
      <c r="CG248" s="96"/>
      <c r="CH248" s="96"/>
      <c r="CI248" s="96"/>
      <c r="CJ248" s="96"/>
      <c r="CK248" s="96"/>
      <c r="CL248" s="96"/>
      <c r="CM248" s="96"/>
      <c r="CN248" s="96"/>
      <c r="CO248" s="96"/>
      <c r="CP248" s="96"/>
      <c r="CQ248" s="96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</row>
    <row r="249" spans="1:178" s="26" customFormat="1" ht="15" x14ac:dyDescent="0.25">
      <c r="A249" s="451"/>
      <c r="B249" s="750" t="s">
        <v>87</v>
      </c>
      <c r="C249" s="456"/>
      <c r="D249" s="454">
        <v>0.2</v>
      </c>
      <c r="E249" s="455">
        <v>0.2</v>
      </c>
      <c r="F249" s="455"/>
      <c r="G249" s="454"/>
      <c r="H249" s="455"/>
      <c r="I249" s="454"/>
      <c r="J249" s="457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/>
      <c r="CC249" s="69"/>
      <c r="CD249" s="69"/>
      <c r="CE249" s="69"/>
      <c r="CF249" s="69"/>
      <c r="CG249" s="69"/>
      <c r="CH249" s="69"/>
      <c r="CI249" s="69"/>
      <c r="CJ249" s="69"/>
      <c r="CK249" s="69"/>
      <c r="CL249" s="69"/>
      <c r="CM249" s="69"/>
      <c r="CN249" s="69"/>
      <c r="CO249" s="69"/>
      <c r="CP249" s="69"/>
      <c r="CQ249" s="6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</row>
    <row r="250" spans="1:178" s="26" customFormat="1" ht="15" x14ac:dyDescent="0.25">
      <c r="A250" s="451"/>
      <c r="B250" s="750" t="s">
        <v>51</v>
      </c>
      <c r="C250" s="456"/>
      <c r="D250" s="454">
        <v>0.8</v>
      </c>
      <c r="E250" s="455">
        <v>0.8</v>
      </c>
      <c r="F250" s="455"/>
      <c r="G250" s="454"/>
      <c r="H250" s="455"/>
      <c r="I250" s="454"/>
      <c r="J250" s="457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69"/>
      <c r="CB250" s="69"/>
      <c r="CC250" s="69"/>
      <c r="CD250" s="69"/>
      <c r="CE250" s="69"/>
      <c r="CF250" s="69"/>
      <c r="CG250" s="69"/>
      <c r="CH250" s="69"/>
      <c r="CI250" s="69"/>
      <c r="CJ250" s="69"/>
      <c r="CK250" s="69"/>
      <c r="CL250" s="69"/>
      <c r="CM250" s="69"/>
      <c r="CN250" s="69"/>
      <c r="CO250" s="69"/>
      <c r="CP250" s="69"/>
      <c r="CQ250" s="69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</row>
    <row r="251" spans="1:178" s="26" customFormat="1" ht="15" x14ac:dyDescent="0.25">
      <c r="A251" s="459"/>
      <c r="B251" s="750" t="s">
        <v>19</v>
      </c>
      <c r="C251" s="456"/>
      <c r="D251" s="454">
        <v>0.3</v>
      </c>
      <c r="E251" s="458">
        <v>0.3</v>
      </c>
      <c r="F251" s="455"/>
      <c r="G251" s="454"/>
      <c r="H251" s="455"/>
      <c r="I251" s="454"/>
      <c r="J251" s="460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  <c r="CO251" s="69"/>
      <c r="CP251" s="69"/>
      <c r="CQ251" s="69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</row>
    <row r="252" spans="1:178" s="26" customFormat="1" ht="15" x14ac:dyDescent="0.25">
      <c r="A252" s="459"/>
      <c r="B252" s="750" t="s">
        <v>16</v>
      </c>
      <c r="C252" s="456"/>
      <c r="D252" s="454">
        <v>2.4</v>
      </c>
      <c r="E252" s="458">
        <v>2.4</v>
      </c>
      <c r="F252" s="455"/>
      <c r="G252" s="454"/>
      <c r="H252" s="455"/>
      <c r="I252" s="454"/>
      <c r="J252" s="460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69"/>
      <c r="CB252" s="69"/>
      <c r="CC252" s="69"/>
      <c r="CD252" s="69"/>
      <c r="CE252" s="69"/>
      <c r="CF252" s="69"/>
      <c r="CG252" s="69"/>
      <c r="CH252" s="69"/>
      <c r="CI252" s="69"/>
      <c r="CJ252" s="69"/>
      <c r="CK252" s="69"/>
      <c r="CL252" s="69"/>
      <c r="CM252" s="69"/>
      <c r="CN252" s="69"/>
      <c r="CO252" s="69"/>
      <c r="CP252" s="69"/>
      <c r="CQ252" s="69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</row>
    <row r="253" spans="1:178" s="26" customFormat="1" ht="15" x14ac:dyDescent="0.25">
      <c r="A253" s="459"/>
      <c r="B253" s="461" t="s">
        <v>17</v>
      </c>
      <c r="C253" s="456"/>
      <c r="D253" s="454">
        <v>11</v>
      </c>
      <c r="E253" s="458">
        <v>11</v>
      </c>
      <c r="F253" s="455"/>
      <c r="G253" s="454"/>
      <c r="H253" s="455"/>
      <c r="I253" s="454"/>
      <c r="J253" s="460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  <c r="CO253" s="69"/>
      <c r="CP253" s="69"/>
      <c r="CQ253" s="69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</row>
    <row r="254" spans="1:178" s="26" customFormat="1" ht="15" x14ac:dyDescent="0.25">
      <c r="A254" s="459"/>
      <c r="B254" s="750" t="s">
        <v>34</v>
      </c>
      <c r="C254" s="456"/>
      <c r="D254" s="454">
        <v>0.1</v>
      </c>
      <c r="E254" s="458">
        <v>0.1</v>
      </c>
      <c r="F254" s="455"/>
      <c r="G254" s="454"/>
      <c r="H254" s="455"/>
      <c r="I254" s="454"/>
      <c r="J254" s="460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69"/>
      <c r="CB254" s="69"/>
      <c r="CC254" s="69"/>
      <c r="CD254" s="69"/>
      <c r="CE254" s="69"/>
      <c r="CF254" s="69"/>
      <c r="CG254" s="69"/>
      <c r="CH254" s="69"/>
      <c r="CI254" s="69"/>
      <c r="CJ254" s="69"/>
      <c r="CK254" s="69"/>
      <c r="CL254" s="69"/>
      <c r="CM254" s="69"/>
      <c r="CN254" s="69"/>
      <c r="CO254" s="69"/>
      <c r="CP254" s="69"/>
      <c r="CQ254" s="69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</row>
    <row r="255" spans="1:178" x14ac:dyDescent="0.25">
      <c r="A255" s="344" t="s">
        <v>72</v>
      </c>
      <c r="B255" s="345"/>
      <c r="C255" s="346">
        <v>100</v>
      </c>
      <c r="D255" s="386"/>
      <c r="E255" s="352"/>
      <c r="F255" s="350">
        <v>2.9</v>
      </c>
      <c r="G255" s="350">
        <v>2.5</v>
      </c>
      <c r="H255" s="350">
        <v>4.2</v>
      </c>
      <c r="I255" s="350">
        <v>55.6</v>
      </c>
      <c r="J255" s="330" t="s">
        <v>157</v>
      </c>
    </row>
    <row r="256" spans="1:178" x14ac:dyDescent="0.25">
      <c r="A256" s="344"/>
      <c r="B256" s="345" t="s">
        <v>113</v>
      </c>
      <c r="C256" s="346"/>
      <c r="D256" s="386">
        <v>103.64</v>
      </c>
      <c r="E256" s="352">
        <v>100</v>
      </c>
      <c r="F256" s="350"/>
      <c r="G256" s="315"/>
      <c r="H256" s="350"/>
      <c r="I256" s="315"/>
      <c r="J256" s="330"/>
    </row>
    <row r="257" spans="1:178" s="26" customFormat="1" x14ac:dyDescent="0.25">
      <c r="A257" s="340" t="s">
        <v>332</v>
      </c>
      <c r="B257" s="318"/>
      <c r="C257" s="341" t="s">
        <v>340</v>
      </c>
      <c r="D257" s="320"/>
      <c r="E257" s="329"/>
      <c r="F257" s="342">
        <v>2.5</v>
      </c>
      <c r="G257" s="329">
        <v>2.2999999999999998</v>
      </c>
      <c r="H257" s="320">
        <v>0.15</v>
      </c>
      <c r="I257" s="342">
        <v>31.5</v>
      </c>
      <c r="J257" s="356" t="s">
        <v>341</v>
      </c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/>
      <c r="CC257" s="69"/>
      <c r="CD257" s="69"/>
      <c r="CE257" s="69"/>
      <c r="CF257" s="69"/>
      <c r="CG257" s="69"/>
      <c r="CH257" s="69"/>
      <c r="CI257" s="69"/>
      <c r="CJ257" s="69"/>
      <c r="CK257" s="69"/>
      <c r="CL257" s="69"/>
      <c r="CM257" s="69"/>
      <c r="CN257" s="69"/>
      <c r="CO257" s="69"/>
      <c r="CP257" s="69"/>
      <c r="CQ257" s="69"/>
    </row>
    <row r="258" spans="1:178" s="26" customFormat="1" x14ac:dyDescent="0.25">
      <c r="A258" s="340"/>
      <c r="B258" s="318" t="s">
        <v>51</v>
      </c>
      <c r="C258" s="341"/>
      <c r="D258" s="320">
        <v>24</v>
      </c>
      <c r="E258" s="329">
        <v>24</v>
      </c>
      <c r="F258" s="342"/>
      <c r="G258" s="329"/>
      <c r="H258" s="320"/>
      <c r="I258" s="342"/>
      <c r="J258" s="330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69"/>
      <c r="CB258" s="69"/>
      <c r="CC258" s="69"/>
      <c r="CD258" s="69"/>
      <c r="CE258" s="69"/>
      <c r="CF258" s="69"/>
      <c r="CG258" s="69"/>
      <c r="CH258" s="69"/>
      <c r="CI258" s="69"/>
      <c r="CJ258" s="69"/>
      <c r="CK258" s="69"/>
      <c r="CL258" s="69"/>
      <c r="CM258" s="69"/>
      <c r="CN258" s="69"/>
      <c r="CO258" s="69"/>
      <c r="CP258" s="69"/>
      <c r="CQ258" s="69"/>
    </row>
    <row r="259" spans="1:178" s="59" customFormat="1" ht="37.5" customHeight="1" x14ac:dyDescent="0.25">
      <c r="A259" s="462" t="s">
        <v>417</v>
      </c>
      <c r="B259" s="463"/>
      <c r="C259" s="464">
        <v>110</v>
      </c>
      <c r="D259" s="464"/>
      <c r="E259" s="465"/>
      <c r="F259" s="464">
        <v>2.75</v>
      </c>
      <c r="G259" s="466">
        <v>4.4800000000000004</v>
      </c>
      <c r="H259" s="464">
        <v>21</v>
      </c>
      <c r="I259" s="467">
        <v>137</v>
      </c>
      <c r="J259" s="356" t="s">
        <v>446</v>
      </c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69"/>
      <c r="CH259" s="69"/>
      <c r="CI259" s="69"/>
      <c r="CJ259" s="69"/>
      <c r="CK259" s="69"/>
      <c r="CL259" s="69"/>
      <c r="CM259" s="69"/>
      <c r="CN259" s="69"/>
      <c r="CO259" s="69"/>
      <c r="CP259" s="69"/>
      <c r="CQ259" s="6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 spans="1:178" s="59" customFormat="1" ht="15" x14ac:dyDescent="0.25">
      <c r="A260" s="462"/>
      <c r="B260" s="750" t="s">
        <v>30</v>
      </c>
      <c r="C260" s="465"/>
      <c r="D260" s="468">
        <v>133.70500000000001</v>
      </c>
      <c r="E260" s="469">
        <v>93.5</v>
      </c>
      <c r="F260" s="470"/>
      <c r="G260" s="471"/>
      <c r="H260" s="464"/>
      <c r="I260" s="467"/>
      <c r="J260" s="472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69"/>
      <c r="CB260" s="69"/>
      <c r="CC260" s="69"/>
      <c r="CD260" s="69"/>
      <c r="CE260" s="69"/>
      <c r="CF260" s="69"/>
      <c r="CG260" s="69"/>
      <c r="CH260" s="69"/>
      <c r="CI260" s="69"/>
      <c r="CJ260" s="69"/>
      <c r="CK260" s="69"/>
      <c r="CL260" s="69"/>
      <c r="CM260" s="69"/>
      <c r="CN260" s="69"/>
      <c r="CO260" s="69"/>
      <c r="CP260" s="69"/>
      <c r="CQ260" s="69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 spans="1:178" s="59" customFormat="1" ht="15" x14ac:dyDescent="0.25">
      <c r="A261" s="462"/>
      <c r="B261" s="750" t="s">
        <v>33</v>
      </c>
      <c r="C261" s="465"/>
      <c r="D261" s="468">
        <v>20.952380000000002</v>
      </c>
      <c r="E261" s="473">
        <v>17.600000000000001</v>
      </c>
      <c r="F261" s="474"/>
      <c r="G261" s="475"/>
      <c r="H261" s="476"/>
      <c r="I261" s="477"/>
      <c r="J261" s="472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69"/>
      <c r="CH261" s="69"/>
      <c r="CI261" s="69"/>
      <c r="CJ261" s="69"/>
      <c r="CK261" s="69"/>
      <c r="CL261" s="69"/>
      <c r="CM261" s="69"/>
      <c r="CN261" s="69"/>
      <c r="CO261" s="69"/>
      <c r="CP261" s="69"/>
      <c r="CQ261" s="69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 spans="1:178" s="59" customFormat="1" ht="15" x14ac:dyDescent="0.25">
      <c r="A262" s="462"/>
      <c r="B262" s="750" t="s">
        <v>32</v>
      </c>
      <c r="C262" s="465"/>
      <c r="D262" s="468">
        <v>13.75</v>
      </c>
      <c r="E262" s="473">
        <v>11</v>
      </c>
      <c r="F262" s="474"/>
      <c r="G262" s="475"/>
      <c r="H262" s="476"/>
      <c r="I262" s="477"/>
      <c r="J262" s="472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69"/>
      <c r="CB262" s="69"/>
      <c r="CC262" s="69"/>
      <c r="CD262" s="69"/>
      <c r="CE262" s="69"/>
      <c r="CF262" s="69"/>
      <c r="CG262" s="69"/>
      <c r="CH262" s="69"/>
      <c r="CI262" s="69"/>
      <c r="CJ262" s="69"/>
      <c r="CK262" s="69"/>
      <c r="CL262" s="69"/>
      <c r="CM262" s="69"/>
      <c r="CN262" s="69"/>
      <c r="CO262" s="69"/>
      <c r="CP262" s="69"/>
      <c r="CQ262" s="69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</row>
    <row r="263" spans="1:178" s="59" customFormat="1" ht="15" x14ac:dyDescent="0.25">
      <c r="A263" s="462"/>
      <c r="B263" s="750" t="s">
        <v>34</v>
      </c>
      <c r="C263" s="478"/>
      <c r="D263" s="479">
        <v>2.2999999999999998</v>
      </c>
      <c r="E263" s="479">
        <v>2.2999999999999998</v>
      </c>
      <c r="F263" s="474"/>
      <c r="G263" s="475"/>
      <c r="H263" s="476"/>
      <c r="I263" s="477"/>
      <c r="J263" s="472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69"/>
      <c r="CD263" s="69"/>
      <c r="CE263" s="69"/>
      <c r="CF263" s="69"/>
      <c r="CG263" s="69"/>
      <c r="CH263" s="69"/>
      <c r="CI263" s="69"/>
      <c r="CJ263" s="69"/>
      <c r="CK263" s="69"/>
      <c r="CL263" s="69"/>
      <c r="CM263" s="69"/>
      <c r="CN263" s="69"/>
      <c r="CO263" s="69"/>
      <c r="CP263" s="69"/>
      <c r="CQ263" s="69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</row>
    <row r="264" spans="1:178" s="59" customFormat="1" ht="15" x14ac:dyDescent="0.25">
      <c r="A264" s="462"/>
      <c r="B264" s="750" t="s">
        <v>19</v>
      </c>
      <c r="C264" s="478"/>
      <c r="D264" s="479">
        <v>1</v>
      </c>
      <c r="E264" s="479">
        <v>1</v>
      </c>
      <c r="F264" s="474"/>
      <c r="G264" s="464"/>
      <c r="H264" s="476"/>
      <c r="I264" s="477"/>
      <c r="J264" s="472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/>
      <c r="CE264" s="69"/>
      <c r="CF264" s="69"/>
      <c r="CG264" s="69"/>
      <c r="CH264" s="69"/>
      <c r="CI264" s="69"/>
      <c r="CJ264" s="69"/>
      <c r="CK264" s="69"/>
      <c r="CL264" s="69"/>
      <c r="CM264" s="69"/>
      <c r="CN264" s="69"/>
      <c r="CO264" s="69"/>
      <c r="CP264" s="69"/>
      <c r="CQ264" s="69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</row>
    <row r="265" spans="1:178" s="26" customFormat="1" x14ac:dyDescent="0.25">
      <c r="A265" s="340" t="s">
        <v>296</v>
      </c>
      <c r="B265" s="388"/>
      <c r="C265" s="343" t="s">
        <v>305</v>
      </c>
      <c r="D265" s="341"/>
      <c r="E265" s="341"/>
      <c r="F265" s="337">
        <v>0.5</v>
      </c>
      <c r="G265" s="341">
        <v>0.25</v>
      </c>
      <c r="H265" s="357">
        <v>5.4</v>
      </c>
      <c r="I265" s="337">
        <v>25.9</v>
      </c>
      <c r="J265" s="330" t="s">
        <v>287</v>
      </c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69"/>
      <c r="CH265" s="69"/>
      <c r="CI265" s="69"/>
      <c r="CJ265" s="69"/>
      <c r="CK265" s="69"/>
      <c r="CL265" s="69"/>
      <c r="CM265" s="69"/>
      <c r="CN265" s="69"/>
      <c r="CO265" s="69"/>
      <c r="CP265" s="69"/>
      <c r="CQ265" s="69"/>
    </row>
    <row r="266" spans="1:178" s="26" customFormat="1" x14ac:dyDescent="0.25">
      <c r="A266" s="340"/>
      <c r="B266" s="318" t="s">
        <v>288</v>
      </c>
      <c r="C266" s="341"/>
      <c r="D266" s="357">
        <v>2.25</v>
      </c>
      <c r="E266" s="341">
        <v>2.25</v>
      </c>
      <c r="F266" s="337"/>
      <c r="G266" s="341"/>
      <c r="H266" s="357"/>
      <c r="I266" s="337"/>
      <c r="J266" s="330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69"/>
      <c r="CB266" s="69"/>
      <c r="CC266" s="69"/>
      <c r="CD266" s="69"/>
      <c r="CE266" s="69"/>
      <c r="CF266" s="69"/>
      <c r="CG266" s="69"/>
      <c r="CH266" s="69"/>
      <c r="CI266" s="69"/>
      <c r="CJ266" s="69"/>
      <c r="CK266" s="69"/>
      <c r="CL266" s="69"/>
      <c r="CM266" s="69"/>
      <c r="CN266" s="69"/>
      <c r="CO266" s="69"/>
      <c r="CP266" s="69"/>
      <c r="CQ266" s="69"/>
    </row>
    <row r="267" spans="1:178" s="26" customFormat="1" x14ac:dyDescent="0.25">
      <c r="A267" s="340"/>
      <c r="B267" s="318" t="s">
        <v>18</v>
      </c>
      <c r="C267" s="341"/>
      <c r="D267" s="357">
        <v>4</v>
      </c>
      <c r="E267" s="341">
        <v>4</v>
      </c>
      <c r="F267" s="337"/>
      <c r="G267" s="341"/>
      <c r="H267" s="337"/>
      <c r="I267" s="337"/>
      <c r="J267" s="330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  <c r="CK267" s="69"/>
      <c r="CL267" s="69"/>
      <c r="CM267" s="69"/>
      <c r="CN267" s="69"/>
      <c r="CO267" s="69"/>
      <c r="CP267" s="69"/>
      <c r="CQ267" s="69"/>
    </row>
    <row r="268" spans="1:178" s="26" customFormat="1" x14ac:dyDescent="0.25">
      <c r="A268" s="340"/>
      <c r="B268" s="318" t="s">
        <v>17</v>
      </c>
      <c r="C268" s="341"/>
      <c r="D268" s="341">
        <v>150</v>
      </c>
      <c r="E268" s="341">
        <v>150</v>
      </c>
      <c r="F268" s="341"/>
      <c r="G268" s="357"/>
      <c r="H268" s="341"/>
      <c r="I268" s="357"/>
      <c r="J268" s="330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/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/>
      <c r="BY268" s="69"/>
      <c r="BZ268" s="69"/>
      <c r="CA268" s="69"/>
      <c r="CB268" s="69"/>
      <c r="CC268" s="69"/>
      <c r="CD268" s="69"/>
      <c r="CE268" s="69"/>
      <c r="CF268" s="69"/>
      <c r="CG268" s="69"/>
      <c r="CH268" s="69"/>
      <c r="CI268" s="69"/>
      <c r="CJ268" s="69"/>
      <c r="CK268" s="69"/>
      <c r="CL268" s="69"/>
      <c r="CM268" s="69"/>
      <c r="CN268" s="69"/>
      <c r="CO268" s="69"/>
      <c r="CP268" s="69"/>
      <c r="CQ268" s="69"/>
    </row>
    <row r="269" spans="1:178" s="35" customFormat="1" ht="16.5" thickBot="1" x14ac:dyDescent="0.3">
      <c r="A269" s="340" t="s">
        <v>38</v>
      </c>
      <c r="B269" s="318"/>
      <c r="C269" s="341">
        <v>20</v>
      </c>
      <c r="D269" s="343">
        <v>20</v>
      </c>
      <c r="E269" s="341">
        <v>20</v>
      </c>
      <c r="F269" s="370">
        <v>1.6</v>
      </c>
      <c r="G269" s="369">
        <v>0.2</v>
      </c>
      <c r="H269" s="389">
        <v>9.8000000000000007</v>
      </c>
      <c r="I269" s="390">
        <v>47</v>
      </c>
      <c r="J269" s="330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  <c r="BH269" s="96"/>
      <c r="BI269" s="96"/>
      <c r="BJ269" s="96"/>
      <c r="BK269" s="96"/>
      <c r="BL269" s="96"/>
      <c r="BM269" s="96"/>
      <c r="BN269" s="96"/>
      <c r="BO269" s="96"/>
      <c r="BP269" s="96"/>
      <c r="BQ269" s="96"/>
      <c r="BR269" s="96"/>
      <c r="BS269" s="96"/>
      <c r="BT269" s="96"/>
      <c r="BU269" s="96"/>
      <c r="BV269" s="96"/>
      <c r="BW269" s="96"/>
      <c r="BX269" s="96"/>
      <c r="BY269" s="96"/>
      <c r="BZ269" s="96"/>
      <c r="CA269" s="96"/>
      <c r="CB269" s="96"/>
      <c r="CC269" s="96"/>
      <c r="CD269" s="96"/>
      <c r="CE269" s="96"/>
      <c r="CF269" s="96"/>
      <c r="CG269" s="96"/>
      <c r="CH269" s="96"/>
      <c r="CI269" s="96"/>
      <c r="CJ269" s="96"/>
      <c r="CK269" s="96"/>
      <c r="CL269" s="96"/>
      <c r="CM269" s="96"/>
      <c r="CN269" s="96"/>
      <c r="CO269" s="96"/>
      <c r="CP269" s="96"/>
      <c r="CQ269" s="96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  <c r="EE269" s="27"/>
      <c r="EF269" s="27"/>
      <c r="EG269" s="27"/>
      <c r="EH269" s="27"/>
      <c r="EI269" s="27"/>
      <c r="EJ269" s="27"/>
      <c r="EK269" s="27"/>
      <c r="EL269" s="27"/>
      <c r="EM269" s="27"/>
      <c r="EN269" s="27"/>
      <c r="EO269" s="27"/>
      <c r="EP269" s="27"/>
      <c r="EQ269" s="27"/>
      <c r="ER269" s="27"/>
      <c r="ES269" s="27"/>
      <c r="ET269" s="27"/>
      <c r="EU269" s="27"/>
      <c r="EV269" s="27"/>
      <c r="EW269" s="27"/>
      <c r="EX269" s="27"/>
      <c r="EY269" s="27"/>
      <c r="EZ269" s="27"/>
      <c r="FA269" s="27"/>
      <c r="FB269" s="27"/>
      <c r="FC269" s="27"/>
      <c r="FD269" s="27"/>
      <c r="FE269" s="27"/>
      <c r="FF269" s="27"/>
      <c r="FG269" s="27"/>
      <c r="FH269" s="27"/>
      <c r="FI269" s="27"/>
      <c r="FJ269" s="27"/>
      <c r="FK269" s="27"/>
      <c r="FL269" s="27"/>
      <c r="FM269" s="27"/>
      <c r="FN269" s="27"/>
      <c r="FO269" s="27"/>
      <c r="FP269" s="27"/>
      <c r="FQ269" s="27"/>
      <c r="FR269" s="27"/>
      <c r="FS269" s="27"/>
      <c r="FT269" s="27"/>
      <c r="FU269" s="27"/>
      <c r="FV269" s="27"/>
    </row>
    <row r="270" spans="1:178" s="35" customFormat="1" ht="16.5" thickBot="1" x14ac:dyDescent="0.3">
      <c r="A270" s="391" t="s">
        <v>26</v>
      </c>
      <c r="B270" s="392"/>
      <c r="C270" s="395">
        <v>448</v>
      </c>
      <c r="D270" s="429"/>
      <c r="E270" s="395"/>
      <c r="F270" s="393">
        <f>SUM(F245:F269)</f>
        <v>12.889999999999999</v>
      </c>
      <c r="G270" s="393">
        <f>SUM(G245:G269)</f>
        <v>13.09</v>
      </c>
      <c r="H270" s="393">
        <f>SUM(H245:H269)</f>
        <v>64.63</v>
      </c>
      <c r="I270" s="393">
        <f>SUM(I245:I269)</f>
        <v>434</v>
      </c>
      <c r="J270" s="333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  <c r="BS270" s="96"/>
      <c r="BT270" s="96"/>
      <c r="BU270" s="96"/>
      <c r="BV270" s="96"/>
      <c r="BW270" s="96"/>
      <c r="BX270" s="96"/>
      <c r="BY270" s="96"/>
      <c r="BZ270" s="96"/>
      <c r="CA270" s="96"/>
      <c r="CB270" s="96"/>
      <c r="CC270" s="96"/>
      <c r="CD270" s="96"/>
      <c r="CE270" s="96"/>
      <c r="CF270" s="96"/>
      <c r="CG270" s="96"/>
      <c r="CH270" s="96"/>
      <c r="CI270" s="96"/>
      <c r="CJ270" s="96"/>
      <c r="CK270" s="96"/>
      <c r="CL270" s="96"/>
      <c r="CM270" s="96"/>
      <c r="CN270" s="96"/>
      <c r="CO270" s="96"/>
      <c r="CP270" s="96"/>
      <c r="CQ270" s="96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7"/>
      <c r="DL270" s="27"/>
      <c r="DM270" s="27"/>
      <c r="DN270" s="27"/>
      <c r="DO270" s="27"/>
      <c r="DP270" s="27"/>
      <c r="DQ270" s="27"/>
      <c r="DR270" s="27"/>
      <c r="DS270" s="27"/>
      <c r="DT270" s="27"/>
      <c r="DU270" s="27"/>
      <c r="DV270" s="27"/>
      <c r="DW270" s="27"/>
      <c r="DX270" s="27"/>
      <c r="DY270" s="27"/>
      <c r="DZ270" s="27"/>
      <c r="EA270" s="27"/>
      <c r="EB270" s="27"/>
      <c r="EC270" s="27"/>
      <c r="ED270" s="27"/>
      <c r="EE270" s="27"/>
      <c r="EF270" s="27"/>
      <c r="EG270" s="27"/>
      <c r="EH270" s="27"/>
      <c r="EI270" s="27"/>
      <c r="EJ270" s="27"/>
      <c r="EK270" s="27"/>
      <c r="EL270" s="27"/>
      <c r="EM270" s="27"/>
      <c r="EN270" s="27"/>
      <c r="EO270" s="27"/>
      <c r="EP270" s="27"/>
      <c r="EQ270" s="27"/>
      <c r="ER270" s="27"/>
      <c r="ES270" s="27"/>
      <c r="ET270" s="27"/>
      <c r="EU270" s="27"/>
      <c r="EV270" s="27"/>
      <c r="EW270" s="27"/>
      <c r="EX270" s="27"/>
      <c r="EY270" s="27"/>
      <c r="EZ270" s="27"/>
      <c r="FA270" s="27"/>
      <c r="FB270" s="27"/>
      <c r="FC270" s="27"/>
      <c r="FD270" s="27"/>
      <c r="FE270" s="27"/>
      <c r="FF270" s="27"/>
      <c r="FG270" s="27"/>
      <c r="FH270" s="27"/>
      <c r="FI270" s="27"/>
      <c r="FJ270" s="27"/>
      <c r="FK270" s="27"/>
      <c r="FL270" s="27"/>
      <c r="FM270" s="27"/>
      <c r="FN270" s="27"/>
      <c r="FO270" s="27"/>
      <c r="FP270" s="27"/>
      <c r="FQ270" s="27"/>
      <c r="FR270" s="27"/>
      <c r="FS270" s="27"/>
      <c r="FT270" s="27"/>
      <c r="FU270" s="27"/>
      <c r="FV270" s="27"/>
    </row>
    <row r="271" spans="1:178" s="35" customFormat="1" ht="16.5" thickBot="1" x14ac:dyDescent="0.3">
      <c r="A271" s="358" t="s">
        <v>60</v>
      </c>
      <c r="B271" s="359"/>
      <c r="C271" s="360">
        <f>C205+C208+C243+C270</f>
        <v>1450</v>
      </c>
      <c r="D271" s="332"/>
      <c r="E271" s="331"/>
      <c r="F271" s="331">
        <f>F205+F208+F243+F270</f>
        <v>35.64</v>
      </c>
      <c r="G271" s="331">
        <f>G205+G208+G243+G270</f>
        <v>43.86</v>
      </c>
      <c r="H271" s="331">
        <f>H205+H208+H243+H270</f>
        <v>181.82999999999998</v>
      </c>
      <c r="I271" s="331">
        <f>I205+I208+I243+I270</f>
        <v>1269.7</v>
      </c>
      <c r="J271" s="323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  <c r="BS271" s="96"/>
      <c r="BT271" s="96"/>
      <c r="BU271" s="96"/>
      <c r="BV271" s="96"/>
      <c r="BW271" s="96"/>
      <c r="BX271" s="96"/>
      <c r="BY271" s="96"/>
      <c r="BZ271" s="96"/>
      <c r="CA271" s="96"/>
      <c r="CB271" s="96"/>
      <c r="CC271" s="96"/>
      <c r="CD271" s="96"/>
      <c r="CE271" s="96"/>
      <c r="CF271" s="96"/>
      <c r="CG271" s="96"/>
      <c r="CH271" s="96"/>
      <c r="CI271" s="96"/>
      <c r="CJ271" s="96"/>
      <c r="CK271" s="96"/>
      <c r="CL271" s="96"/>
      <c r="CM271" s="96"/>
      <c r="CN271" s="96"/>
      <c r="CO271" s="96"/>
      <c r="CP271" s="96"/>
      <c r="CQ271" s="96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  <c r="DB271" s="27"/>
      <c r="DC271" s="27"/>
      <c r="DD271" s="27"/>
      <c r="DE271" s="27"/>
      <c r="DF271" s="27"/>
      <c r="DG271" s="27"/>
      <c r="DH271" s="27"/>
      <c r="DI271" s="27"/>
      <c r="DJ271" s="27"/>
      <c r="DK271" s="27"/>
      <c r="DL271" s="27"/>
      <c r="DM271" s="27"/>
      <c r="DN271" s="27"/>
      <c r="DO271" s="27"/>
      <c r="DP271" s="27"/>
      <c r="DQ271" s="27"/>
      <c r="DR271" s="27"/>
      <c r="DS271" s="27"/>
      <c r="DT271" s="27"/>
      <c r="DU271" s="27"/>
      <c r="DV271" s="27"/>
      <c r="DW271" s="27"/>
      <c r="DX271" s="27"/>
      <c r="DY271" s="27"/>
      <c r="DZ271" s="27"/>
      <c r="EA271" s="27"/>
      <c r="EB271" s="27"/>
      <c r="EC271" s="27"/>
      <c r="ED271" s="27"/>
      <c r="EE271" s="27"/>
      <c r="EF271" s="27"/>
      <c r="EG271" s="27"/>
      <c r="EH271" s="27"/>
      <c r="EI271" s="27"/>
      <c r="EJ271" s="27"/>
      <c r="EK271" s="27"/>
      <c r="EL271" s="27"/>
      <c r="EM271" s="27"/>
      <c r="EN271" s="27"/>
      <c r="EO271" s="27"/>
      <c r="EP271" s="27"/>
      <c r="EQ271" s="27"/>
      <c r="ER271" s="27"/>
      <c r="ES271" s="27"/>
      <c r="ET271" s="27"/>
      <c r="EU271" s="27"/>
      <c r="EV271" s="27"/>
      <c r="EW271" s="27"/>
      <c r="EX271" s="27"/>
      <c r="EY271" s="27"/>
      <c r="EZ271" s="27"/>
      <c r="FA271" s="27"/>
      <c r="FB271" s="27"/>
      <c r="FC271" s="27"/>
      <c r="FD271" s="27"/>
      <c r="FE271" s="27"/>
      <c r="FF271" s="27"/>
      <c r="FG271" s="27"/>
      <c r="FH271" s="27"/>
      <c r="FI271" s="27"/>
      <c r="FJ271" s="27"/>
      <c r="FK271" s="27"/>
      <c r="FL271" s="27"/>
      <c r="FM271" s="27"/>
      <c r="FN271" s="27"/>
      <c r="FO271" s="27"/>
      <c r="FP271" s="27"/>
      <c r="FQ271" s="27"/>
      <c r="FR271" s="27"/>
      <c r="FS271" s="27"/>
      <c r="FT271" s="27"/>
      <c r="FU271" s="27"/>
      <c r="FV271" s="27"/>
    </row>
    <row r="272" spans="1:178" s="35" customFormat="1" x14ac:dyDescent="0.25">
      <c r="A272" s="317"/>
      <c r="B272" s="318"/>
      <c r="C272" s="399"/>
      <c r="D272" s="401"/>
      <c r="E272" s="401"/>
      <c r="F272" s="320"/>
      <c r="G272" s="320"/>
      <c r="H272" s="320"/>
      <c r="I272" s="320"/>
      <c r="J272" s="402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  <c r="DE272" s="27"/>
      <c r="DF272" s="27"/>
      <c r="DG272" s="27"/>
      <c r="DH272" s="27"/>
      <c r="DI272" s="27"/>
      <c r="DJ272" s="27"/>
      <c r="DK272" s="27"/>
      <c r="DL272" s="27"/>
      <c r="DM272" s="27"/>
      <c r="DN272" s="27"/>
      <c r="DO272" s="27"/>
      <c r="DP272" s="27"/>
      <c r="DQ272" s="27"/>
      <c r="DR272" s="27"/>
      <c r="DS272" s="27"/>
      <c r="DT272" s="27"/>
      <c r="DU272" s="27"/>
      <c r="DV272" s="27"/>
      <c r="DW272" s="27"/>
      <c r="DX272" s="27"/>
      <c r="DY272" s="27"/>
      <c r="DZ272" s="27"/>
      <c r="EA272" s="27"/>
      <c r="EB272" s="27"/>
      <c r="EC272" s="27"/>
      <c r="ED272" s="27"/>
      <c r="EE272" s="27"/>
      <c r="EF272" s="27"/>
      <c r="EG272" s="27"/>
      <c r="EH272" s="27"/>
      <c r="EI272" s="27"/>
      <c r="EJ272" s="27"/>
      <c r="EK272" s="27"/>
      <c r="EL272" s="27"/>
      <c r="EM272" s="27"/>
      <c r="EN272" s="27"/>
      <c r="EO272" s="27"/>
      <c r="EP272" s="27"/>
      <c r="EQ272" s="27"/>
      <c r="ER272" s="27"/>
      <c r="ES272" s="27"/>
      <c r="ET272" s="27"/>
      <c r="EU272" s="27"/>
      <c r="EV272" s="27"/>
      <c r="EW272" s="27"/>
      <c r="EX272" s="27"/>
      <c r="EY272" s="27"/>
      <c r="EZ272" s="27"/>
      <c r="FA272" s="27"/>
      <c r="FB272" s="27"/>
      <c r="FC272" s="27"/>
      <c r="FD272" s="27"/>
      <c r="FE272" s="27"/>
      <c r="FF272" s="27"/>
      <c r="FG272" s="27"/>
      <c r="FH272" s="27"/>
      <c r="FI272" s="27"/>
      <c r="FJ272" s="27"/>
      <c r="FK272" s="27"/>
      <c r="FL272" s="27"/>
      <c r="FM272" s="27"/>
      <c r="FN272" s="27"/>
      <c r="FO272" s="27"/>
      <c r="FP272" s="27"/>
      <c r="FQ272" s="27"/>
      <c r="FR272" s="27"/>
      <c r="FS272" s="27"/>
      <c r="FT272" s="27"/>
      <c r="FU272" s="27"/>
      <c r="FV272" s="27"/>
    </row>
    <row r="273" spans="1:178" s="28" customFormat="1" ht="16.5" thickBot="1" x14ac:dyDescent="0.3">
      <c r="A273" s="317" t="s">
        <v>93</v>
      </c>
      <c r="B273" s="318"/>
      <c r="C273" s="319"/>
      <c r="D273" s="318"/>
      <c r="E273" s="318"/>
      <c r="F273" s="320"/>
      <c r="G273" s="320"/>
      <c r="H273" s="320"/>
      <c r="I273" s="320"/>
      <c r="J273" s="403"/>
      <c r="K273" s="165"/>
      <c r="L273" s="165"/>
      <c r="M273" s="165"/>
      <c r="N273" s="165"/>
      <c r="O273" s="165"/>
      <c r="P273" s="165"/>
      <c r="Q273" s="165"/>
      <c r="R273" s="165"/>
      <c r="S273" s="165"/>
      <c r="T273" s="165"/>
      <c r="U273" s="165"/>
      <c r="V273" s="165"/>
      <c r="W273" s="165"/>
      <c r="X273" s="165"/>
      <c r="Y273" s="165"/>
      <c r="Z273" s="165"/>
      <c r="AA273" s="165"/>
      <c r="AB273" s="165"/>
      <c r="AC273" s="165"/>
      <c r="AD273" s="165"/>
      <c r="AE273" s="165"/>
      <c r="AF273" s="165"/>
      <c r="AG273" s="165"/>
      <c r="AH273" s="165"/>
      <c r="AI273" s="165"/>
      <c r="AJ273" s="165"/>
      <c r="AK273" s="165"/>
      <c r="AL273" s="165"/>
      <c r="AM273" s="165"/>
      <c r="AN273" s="165"/>
      <c r="AO273" s="165"/>
      <c r="AP273" s="165"/>
      <c r="AQ273" s="165"/>
      <c r="AR273" s="165"/>
      <c r="AS273" s="165"/>
      <c r="AT273" s="165"/>
      <c r="AU273" s="165"/>
      <c r="AV273" s="165"/>
      <c r="AW273" s="165"/>
      <c r="AX273" s="165"/>
      <c r="AY273" s="165"/>
      <c r="AZ273" s="165"/>
      <c r="BA273" s="165"/>
      <c r="BB273" s="165"/>
      <c r="BC273" s="165"/>
      <c r="BD273" s="165"/>
      <c r="BE273" s="165"/>
      <c r="BF273" s="165"/>
      <c r="BG273" s="165"/>
      <c r="BH273" s="165"/>
      <c r="BI273" s="165"/>
      <c r="BJ273" s="165"/>
      <c r="BK273" s="165"/>
      <c r="BL273" s="165"/>
      <c r="BM273" s="165"/>
      <c r="BN273" s="165"/>
      <c r="BO273" s="165"/>
      <c r="BP273" s="165"/>
      <c r="BQ273" s="165"/>
      <c r="BR273" s="165"/>
      <c r="BS273" s="165"/>
      <c r="BT273" s="165"/>
      <c r="BU273" s="165"/>
      <c r="BV273" s="165"/>
      <c r="BW273" s="165"/>
      <c r="BX273" s="165"/>
      <c r="BY273" s="165"/>
      <c r="BZ273" s="165"/>
      <c r="CA273" s="165"/>
      <c r="CB273" s="165"/>
      <c r="CC273" s="165"/>
      <c r="CD273" s="165"/>
      <c r="CE273" s="165"/>
      <c r="CF273" s="165"/>
      <c r="CG273" s="165"/>
      <c r="CH273" s="165"/>
      <c r="CI273" s="165"/>
      <c r="CJ273" s="165"/>
      <c r="CK273" s="165"/>
      <c r="CL273" s="165"/>
      <c r="CM273" s="165"/>
      <c r="CN273" s="165"/>
      <c r="CO273" s="165"/>
      <c r="CP273" s="165"/>
      <c r="CQ273" s="165"/>
    </row>
    <row r="274" spans="1:178" ht="31.5" x14ac:dyDescent="0.25">
      <c r="A274" s="800" t="s">
        <v>224</v>
      </c>
      <c r="B274" s="801"/>
      <c r="C274" s="793" t="s">
        <v>220</v>
      </c>
      <c r="D274" s="322" t="s">
        <v>3</v>
      </c>
      <c r="E274" s="321" t="s">
        <v>3</v>
      </c>
      <c r="F274" s="802" t="s">
        <v>221</v>
      </c>
      <c r="G274" s="803"/>
      <c r="H274" s="804"/>
      <c r="I274" s="322" t="s">
        <v>4</v>
      </c>
      <c r="J274" s="323" t="s">
        <v>222</v>
      </c>
    </row>
    <row r="275" spans="1:178" ht="16.5" thickBot="1" x14ac:dyDescent="0.3">
      <c r="A275" s="796" t="s">
        <v>223</v>
      </c>
      <c r="B275" s="797"/>
      <c r="C275" s="794"/>
      <c r="D275" s="324" t="s">
        <v>5</v>
      </c>
      <c r="E275" s="325" t="s">
        <v>5</v>
      </c>
      <c r="F275" s="326"/>
      <c r="G275" s="327"/>
      <c r="H275" s="328"/>
      <c r="I275" s="324" t="s">
        <v>6</v>
      </c>
      <c r="J275" s="330"/>
    </row>
    <row r="276" spans="1:178" ht="16.5" thickBot="1" x14ac:dyDescent="0.3">
      <c r="A276" s="798"/>
      <c r="B276" s="799"/>
      <c r="C276" s="795"/>
      <c r="D276" s="331" t="s">
        <v>7</v>
      </c>
      <c r="E276" s="331" t="s">
        <v>8</v>
      </c>
      <c r="F276" s="331" t="s">
        <v>9</v>
      </c>
      <c r="G276" s="331" t="s">
        <v>10</v>
      </c>
      <c r="H276" s="332" t="s">
        <v>11</v>
      </c>
      <c r="I276" s="332" t="s">
        <v>12</v>
      </c>
      <c r="J276" s="333"/>
    </row>
    <row r="277" spans="1:178" x14ac:dyDescent="0.25">
      <c r="A277" s="340"/>
      <c r="B277" s="335" t="s">
        <v>13</v>
      </c>
      <c r="C277" s="336"/>
      <c r="D277" s="357"/>
      <c r="E277" s="338"/>
      <c r="F277" s="321"/>
      <c r="G277" s="364"/>
      <c r="H277" s="321"/>
      <c r="I277" s="480"/>
      <c r="J277" s="330"/>
    </row>
    <row r="278" spans="1:178" ht="30.75" customHeight="1" x14ac:dyDescent="0.25">
      <c r="A278" s="411" t="s">
        <v>410</v>
      </c>
      <c r="C278" s="341" t="s">
        <v>242</v>
      </c>
      <c r="D278" s="355"/>
      <c r="E278" s="356"/>
      <c r="F278" s="342">
        <v>6</v>
      </c>
      <c r="G278" s="329">
        <v>4.95</v>
      </c>
      <c r="H278" s="329">
        <v>19.5</v>
      </c>
      <c r="I278" s="320">
        <v>146</v>
      </c>
      <c r="J278" s="330" t="s">
        <v>186</v>
      </c>
    </row>
    <row r="279" spans="1:178" x14ac:dyDescent="0.25">
      <c r="A279" s="340"/>
      <c r="B279" s="750" t="s">
        <v>68</v>
      </c>
      <c r="C279" s="343"/>
      <c r="D279" s="337">
        <v>19</v>
      </c>
      <c r="E279" s="341">
        <v>19</v>
      </c>
      <c r="F279" s="342"/>
      <c r="G279" s="329"/>
      <c r="H279" s="329"/>
      <c r="J279" s="330"/>
    </row>
    <row r="280" spans="1:178" x14ac:dyDescent="0.25">
      <c r="A280" s="340"/>
      <c r="B280" s="750" t="s">
        <v>16</v>
      </c>
      <c r="C280" s="343"/>
      <c r="D280" s="337">
        <v>65</v>
      </c>
      <c r="E280" s="341">
        <v>65</v>
      </c>
      <c r="F280" s="342"/>
      <c r="G280" s="329"/>
      <c r="H280" s="329"/>
      <c r="J280" s="330"/>
    </row>
    <row r="281" spans="1:178" x14ac:dyDescent="0.25">
      <c r="A281" s="340"/>
      <c r="B281" s="388" t="s">
        <v>17</v>
      </c>
      <c r="C281" s="343"/>
      <c r="D281" s="337">
        <v>65</v>
      </c>
      <c r="E281" s="341">
        <v>65</v>
      </c>
      <c r="F281" s="342"/>
      <c r="G281" s="329"/>
      <c r="H281" s="329"/>
      <c r="J281" s="330"/>
    </row>
    <row r="282" spans="1:178" s="26" customFormat="1" x14ac:dyDescent="0.25">
      <c r="A282" s="340"/>
      <c r="B282" s="750" t="s">
        <v>18</v>
      </c>
      <c r="C282" s="343"/>
      <c r="D282" s="337">
        <v>0.75</v>
      </c>
      <c r="E282" s="341">
        <v>0.75</v>
      </c>
      <c r="F282" s="342"/>
      <c r="G282" s="329"/>
      <c r="H282" s="329"/>
      <c r="I282" s="320"/>
      <c r="J282" s="330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69"/>
      <c r="CB282" s="69"/>
      <c r="CC282" s="69"/>
      <c r="CD282" s="69"/>
      <c r="CE282" s="69"/>
      <c r="CF282" s="69"/>
      <c r="CG282" s="69"/>
      <c r="CH282" s="69"/>
      <c r="CI282" s="69"/>
      <c r="CJ282" s="69"/>
      <c r="CK282" s="69"/>
      <c r="CL282" s="69"/>
      <c r="CM282" s="69"/>
      <c r="CN282" s="69"/>
      <c r="CO282" s="69"/>
      <c r="CP282" s="69"/>
      <c r="CQ282" s="69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</row>
    <row r="283" spans="1:178" s="26" customFormat="1" x14ac:dyDescent="0.25">
      <c r="A283" s="340"/>
      <c r="B283" s="750" t="s">
        <v>19</v>
      </c>
      <c r="C283" s="343"/>
      <c r="D283" s="337">
        <v>0.5</v>
      </c>
      <c r="E283" s="341">
        <v>0.5</v>
      </c>
      <c r="F283" s="342"/>
      <c r="G283" s="329"/>
      <c r="H283" s="329"/>
      <c r="I283" s="320"/>
      <c r="J283" s="330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/>
      <c r="CF283" s="69"/>
      <c r="CG283" s="69"/>
      <c r="CH283" s="69"/>
      <c r="CI283" s="69"/>
      <c r="CJ283" s="69"/>
      <c r="CK283" s="69"/>
      <c r="CL283" s="69"/>
      <c r="CM283" s="69"/>
      <c r="CN283" s="69"/>
      <c r="CO283" s="69"/>
      <c r="CP283" s="69"/>
      <c r="CQ283" s="69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</row>
    <row r="284" spans="1:178" s="26" customFormat="1" x14ac:dyDescent="0.25">
      <c r="A284" s="340"/>
      <c r="B284" s="750" t="s">
        <v>20</v>
      </c>
      <c r="C284" s="343"/>
      <c r="D284" s="337">
        <v>3</v>
      </c>
      <c r="E284" s="341">
        <v>3</v>
      </c>
      <c r="F284" s="342"/>
      <c r="G284" s="329"/>
      <c r="H284" s="329"/>
      <c r="I284" s="320"/>
      <c r="J284" s="330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69"/>
      <c r="CB284" s="69"/>
      <c r="CC284" s="69"/>
      <c r="CD284" s="69"/>
      <c r="CE284" s="69"/>
      <c r="CF284" s="69"/>
      <c r="CG284" s="69"/>
      <c r="CH284" s="69"/>
      <c r="CI284" s="69"/>
      <c r="CJ284" s="69"/>
      <c r="CK284" s="69"/>
      <c r="CL284" s="69"/>
      <c r="CM284" s="69"/>
      <c r="CN284" s="69"/>
      <c r="CO284" s="69"/>
      <c r="CP284" s="69"/>
      <c r="CQ284" s="69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</row>
    <row r="285" spans="1:178" s="26" customFormat="1" ht="31.5" x14ac:dyDescent="0.25">
      <c r="A285" s="340" t="s">
        <v>21</v>
      </c>
      <c r="B285" s="388"/>
      <c r="C285" s="343" t="s">
        <v>234</v>
      </c>
      <c r="D285" s="356"/>
      <c r="E285" s="356"/>
      <c r="F285" s="337">
        <v>1.1599999999999999</v>
      </c>
      <c r="G285" s="341">
        <v>1.28</v>
      </c>
      <c r="H285" s="341">
        <v>11.4</v>
      </c>
      <c r="I285" s="341">
        <v>62</v>
      </c>
      <c r="J285" s="330" t="s">
        <v>318</v>
      </c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69"/>
      <c r="CB285" s="69"/>
      <c r="CC285" s="69"/>
      <c r="CD285" s="69"/>
      <c r="CE285" s="69"/>
      <c r="CF285" s="69"/>
      <c r="CG285" s="69"/>
      <c r="CH285" s="69"/>
      <c r="CI285" s="69"/>
      <c r="CJ285" s="69"/>
      <c r="CK285" s="69"/>
      <c r="CL285" s="69"/>
      <c r="CM285" s="69"/>
      <c r="CN285" s="69"/>
      <c r="CO285" s="69"/>
      <c r="CP285" s="69"/>
      <c r="CQ285" s="69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</row>
    <row r="286" spans="1:178" s="26" customFormat="1" x14ac:dyDescent="0.25">
      <c r="A286" s="340"/>
      <c r="B286" s="318" t="s">
        <v>22</v>
      </c>
      <c r="C286" s="341"/>
      <c r="D286" s="341">
        <v>1.3</v>
      </c>
      <c r="E286" s="341">
        <v>1.3</v>
      </c>
      <c r="F286" s="337"/>
      <c r="G286" s="337"/>
      <c r="H286" s="337"/>
      <c r="I286" s="337"/>
      <c r="J286" s="330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69"/>
      <c r="CB286" s="69"/>
      <c r="CC286" s="69"/>
      <c r="CD286" s="69"/>
      <c r="CE286" s="69"/>
      <c r="CF286" s="69"/>
      <c r="CG286" s="69"/>
      <c r="CH286" s="69"/>
      <c r="CI286" s="69"/>
      <c r="CJ286" s="69"/>
      <c r="CK286" s="69"/>
      <c r="CL286" s="69"/>
      <c r="CM286" s="69"/>
      <c r="CN286" s="69"/>
      <c r="CO286" s="69"/>
      <c r="CP286" s="69"/>
      <c r="CQ286" s="69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</row>
    <row r="287" spans="1:178" s="26" customFormat="1" x14ac:dyDescent="0.25">
      <c r="A287" s="340"/>
      <c r="B287" s="318" t="s">
        <v>18</v>
      </c>
      <c r="C287" s="341"/>
      <c r="D287" s="341">
        <v>7</v>
      </c>
      <c r="E287" s="341">
        <v>7</v>
      </c>
      <c r="F287" s="337"/>
      <c r="G287" s="341"/>
      <c r="H287" s="341"/>
      <c r="I287" s="341"/>
      <c r="J287" s="330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69"/>
      <c r="CB287" s="69"/>
      <c r="CC287" s="69"/>
      <c r="CD287" s="69"/>
      <c r="CE287" s="69"/>
      <c r="CF287" s="69"/>
      <c r="CG287" s="69"/>
      <c r="CH287" s="69"/>
      <c r="CI287" s="69"/>
      <c r="CJ287" s="69"/>
      <c r="CK287" s="69"/>
      <c r="CL287" s="69"/>
      <c r="CM287" s="69"/>
      <c r="CN287" s="69"/>
      <c r="CO287" s="69"/>
      <c r="CP287" s="69"/>
      <c r="CQ287" s="69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</row>
    <row r="288" spans="1:178" s="26" customFormat="1" x14ac:dyDescent="0.25">
      <c r="A288" s="404"/>
      <c r="B288" s="318" t="s">
        <v>16</v>
      </c>
      <c r="C288" s="341"/>
      <c r="D288" s="341">
        <v>75</v>
      </c>
      <c r="E288" s="341">
        <v>75</v>
      </c>
      <c r="F288" s="337"/>
      <c r="G288" s="341"/>
      <c r="H288" s="341"/>
      <c r="I288" s="341"/>
      <c r="J288" s="330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69"/>
      <c r="CB288" s="69"/>
      <c r="CC288" s="69"/>
      <c r="CD288" s="69"/>
      <c r="CE288" s="69"/>
      <c r="CF288" s="69"/>
      <c r="CG288" s="69"/>
      <c r="CH288" s="69"/>
      <c r="CI288" s="69"/>
      <c r="CJ288" s="69"/>
      <c r="CK288" s="69"/>
      <c r="CL288" s="69"/>
      <c r="CM288" s="69"/>
      <c r="CN288" s="69"/>
      <c r="CO288" s="69"/>
      <c r="CP288" s="69"/>
      <c r="CQ288" s="69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</row>
    <row r="289" spans="1:178" s="26" customFormat="1" x14ac:dyDescent="0.25">
      <c r="A289" s="404"/>
      <c r="B289" s="318" t="s">
        <v>17</v>
      </c>
      <c r="C289" s="341"/>
      <c r="D289" s="337">
        <v>106</v>
      </c>
      <c r="E289" s="341">
        <v>106</v>
      </c>
      <c r="F289" s="337"/>
      <c r="G289" s="341"/>
      <c r="H289" s="357"/>
      <c r="I289" s="341"/>
      <c r="J289" s="330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  <c r="CK289" s="69"/>
      <c r="CL289" s="69"/>
      <c r="CM289" s="69"/>
      <c r="CN289" s="69"/>
      <c r="CO289" s="69"/>
      <c r="CP289" s="69"/>
      <c r="CQ289" s="6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</row>
    <row r="290" spans="1:178" s="26" customFormat="1" x14ac:dyDescent="0.25">
      <c r="A290" s="340" t="s">
        <v>159</v>
      </c>
      <c r="B290" s="318"/>
      <c r="C290" s="354" t="s">
        <v>308</v>
      </c>
      <c r="D290" s="355"/>
      <c r="E290" s="356"/>
      <c r="F290" s="342">
        <v>3.5</v>
      </c>
      <c r="G290" s="329">
        <v>5.95</v>
      </c>
      <c r="H290" s="320">
        <v>12.9</v>
      </c>
      <c r="I290" s="342">
        <v>119.6</v>
      </c>
      <c r="J290" s="330" t="s">
        <v>160</v>
      </c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  <c r="BI290" s="69"/>
      <c r="BJ290" s="69"/>
      <c r="BK290" s="69"/>
      <c r="BL290" s="69"/>
      <c r="BM290" s="69"/>
      <c r="BN290" s="69"/>
      <c r="BO290" s="69"/>
      <c r="BP290" s="69"/>
      <c r="BQ290" s="69"/>
      <c r="BR290" s="69"/>
      <c r="BS290" s="69"/>
      <c r="BT290" s="69"/>
      <c r="BU290" s="69"/>
      <c r="BV290" s="69"/>
      <c r="BW290" s="69"/>
      <c r="BX290" s="69"/>
      <c r="BY290" s="69"/>
      <c r="BZ290" s="69"/>
      <c r="CA290" s="69"/>
      <c r="CB290" s="69"/>
      <c r="CC290" s="69"/>
      <c r="CD290" s="69"/>
      <c r="CE290" s="69"/>
      <c r="CF290" s="69"/>
      <c r="CG290" s="69"/>
      <c r="CH290" s="69"/>
      <c r="CI290" s="69"/>
      <c r="CJ290" s="69"/>
      <c r="CK290" s="69"/>
      <c r="CL290" s="69"/>
      <c r="CM290" s="69"/>
      <c r="CN290" s="69"/>
      <c r="CO290" s="69"/>
      <c r="CP290" s="69"/>
      <c r="CQ290" s="69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</row>
    <row r="291" spans="1:178" s="26" customFormat="1" x14ac:dyDescent="0.25">
      <c r="A291" s="340"/>
      <c r="B291" s="318" t="s">
        <v>25</v>
      </c>
      <c r="C291" s="341"/>
      <c r="D291" s="337">
        <v>25</v>
      </c>
      <c r="E291" s="341">
        <v>25</v>
      </c>
      <c r="F291" s="342"/>
      <c r="G291" s="329"/>
      <c r="H291" s="329"/>
      <c r="I291" s="342"/>
      <c r="J291" s="330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  <c r="BI291" s="69"/>
      <c r="BJ291" s="69"/>
      <c r="BK291" s="69"/>
      <c r="BL291" s="69"/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/>
      <c r="CB291" s="69"/>
      <c r="CC291" s="69"/>
      <c r="CD291" s="69"/>
      <c r="CE291" s="69"/>
      <c r="CF291" s="69"/>
      <c r="CG291" s="69"/>
      <c r="CH291" s="69"/>
      <c r="CI291" s="69"/>
      <c r="CJ291" s="69"/>
      <c r="CK291" s="69"/>
      <c r="CL291" s="69"/>
      <c r="CM291" s="69"/>
      <c r="CN291" s="69"/>
      <c r="CO291" s="69"/>
      <c r="CP291" s="69"/>
      <c r="CQ291" s="69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</row>
    <row r="292" spans="1:178" s="26" customFormat="1" x14ac:dyDescent="0.25">
      <c r="A292" s="340"/>
      <c r="B292" s="318" t="s">
        <v>66</v>
      </c>
      <c r="C292" s="341"/>
      <c r="D292" s="337">
        <v>5.0999999999999996</v>
      </c>
      <c r="E292" s="341">
        <v>5</v>
      </c>
      <c r="F292" s="342"/>
      <c r="G292" s="329"/>
      <c r="H292" s="329"/>
      <c r="I292" s="342"/>
      <c r="J292" s="330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69"/>
      <c r="CB292" s="69"/>
      <c r="CC292" s="69"/>
      <c r="CD292" s="69"/>
      <c r="CE292" s="69"/>
      <c r="CF292" s="69"/>
      <c r="CG292" s="69"/>
      <c r="CH292" s="69"/>
      <c r="CI292" s="69"/>
      <c r="CJ292" s="69"/>
      <c r="CK292" s="69"/>
      <c r="CL292" s="69"/>
      <c r="CM292" s="69"/>
      <c r="CN292" s="69"/>
      <c r="CO292" s="69"/>
      <c r="CP292" s="69"/>
      <c r="CQ292" s="69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</row>
    <row r="293" spans="1:178" s="26" customFormat="1" ht="16.5" thickBot="1" x14ac:dyDescent="0.3">
      <c r="A293" s="340"/>
      <c r="B293" s="318" t="s">
        <v>20</v>
      </c>
      <c r="C293" s="341"/>
      <c r="D293" s="337">
        <v>3</v>
      </c>
      <c r="E293" s="341">
        <v>3</v>
      </c>
      <c r="F293" s="342" t="s">
        <v>1</v>
      </c>
      <c r="G293" s="329"/>
      <c r="H293" s="329"/>
      <c r="I293" s="342"/>
      <c r="J293" s="330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/>
      <c r="CD293" s="69"/>
      <c r="CE293" s="69"/>
      <c r="CF293" s="69"/>
      <c r="CG293" s="69"/>
      <c r="CH293" s="69"/>
      <c r="CI293" s="69"/>
      <c r="CJ293" s="69"/>
      <c r="CK293" s="69"/>
      <c r="CL293" s="69"/>
      <c r="CM293" s="69"/>
      <c r="CN293" s="69"/>
      <c r="CO293" s="69"/>
      <c r="CP293" s="69"/>
      <c r="CQ293" s="69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</row>
    <row r="294" spans="1:178" s="26" customFormat="1" ht="16.5" thickBot="1" x14ac:dyDescent="0.3">
      <c r="A294" s="358" t="s">
        <v>26</v>
      </c>
      <c r="B294" s="359"/>
      <c r="C294" s="360">
        <v>358</v>
      </c>
      <c r="D294" s="361"/>
      <c r="E294" s="360"/>
      <c r="F294" s="331">
        <f>SUM(F277:F293)</f>
        <v>10.66</v>
      </c>
      <c r="G294" s="331">
        <f>SUM(G277:G293)</f>
        <v>12.18</v>
      </c>
      <c r="H294" s="331">
        <f>SUM(H277:H293)</f>
        <v>43.8</v>
      </c>
      <c r="I294" s="331">
        <f>SUM(I277:I293)</f>
        <v>327.60000000000002</v>
      </c>
      <c r="J294" s="333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69"/>
      <c r="CB294" s="69"/>
      <c r="CC294" s="69"/>
      <c r="CD294" s="69"/>
      <c r="CE294" s="69"/>
      <c r="CF294" s="69"/>
      <c r="CG294" s="69"/>
      <c r="CH294" s="69"/>
      <c r="CI294" s="69"/>
      <c r="CJ294" s="69"/>
      <c r="CK294" s="69"/>
      <c r="CL294" s="69"/>
      <c r="CM294" s="69"/>
      <c r="CN294" s="69"/>
      <c r="CO294" s="69"/>
      <c r="CP294" s="69"/>
      <c r="CQ294" s="69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</row>
    <row r="295" spans="1:178" s="26" customFormat="1" x14ac:dyDescent="0.25">
      <c r="A295" s="340" t="s">
        <v>48</v>
      </c>
      <c r="B295" s="318"/>
      <c r="C295" s="341">
        <v>85</v>
      </c>
      <c r="D295" s="357">
        <v>96.9</v>
      </c>
      <c r="E295" s="341">
        <v>85</v>
      </c>
      <c r="F295" s="342">
        <v>0.34</v>
      </c>
      <c r="G295" s="329">
        <v>0.34</v>
      </c>
      <c r="H295" s="320">
        <v>10.199999999999999</v>
      </c>
      <c r="I295" s="329">
        <v>45</v>
      </c>
      <c r="J295" s="330" t="s">
        <v>264</v>
      </c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9"/>
      <c r="CF295" s="69"/>
      <c r="CG295" s="69"/>
      <c r="CH295" s="69"/>
      <c r="CI295" s="69"/>
      <c r="CJ295" s="69"/>
      <c r="CK295" s="69"/>
      <c r="CL295" s="69"/>
      <c r="CM295" s="69"/>
      <c r="CN295" s="69"/>
      <c r="CO295" s="69"/>
      <c r="CP295" s="69"/>
      <c r="CQ295" s="69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</row>
    <row r="296" spans="1:178" s="26" customFormat="1" ht="16.5" thickBot="1" x14ac:dyDescent="0.3">
      <c r="A296" s="340"/>
      <c r="B296" s="318"/>
      <c r="C296" s="341"/>
      <c r="D296" s="341"/>
      <c r="E296" s="343"/>
      <c r="F296" s="342"/>
      <c r="G296" s="329"/>
      <c r="H296" s="320"/>
      <c r="I296" s="329"/>
      <c r="J296" s="330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69"/>
      <c r="CB296" s="69"/>
      <c r="CC296" s="69"/>
      <c r="CD296" s="69"/>
      <c r="CE296" s="69"/>
      <c r="CF296" s="69"/>
      <c r="CG296" s="69"/>
      <c r="CH296" s="69"/>
      <c r="CI296" s="69"/>
      <c r="CJ296" s="69"/>
      <c r="CK296" s="69"/>
      <c r="CL296" s="69"/>
      <c r="CM296" s="69"/>
      <c r="CN296" s="69"/>
      <c r="CO296" s="69"/>
      <c r="CP296" s="69"/>
      <c r="CQ296" s="69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</row>
    <row r="297" spans="1:178" s="26" customFormat="1" ht="16.5" thickBot="1" x14ac:dyDescent="0.3">
      <c r="A297" s="358" t="s">
        <v>26</v>
      </c>
      <c r="B297" s="359"/>
      <c r="C297" s="360">
        <v>85</v>
      </c>
      <c r="D297" s="362"/>
      <c r="E297" s="546"/>
      <c r="F297" s="331">
        <f>SUM(F295)</f>
        <v>0.34</v>
      </c>
      <c r="G297" s="331">
        <f>SUM(G295)</f>
        <v>0.34</v>
      </c>
      <c r="H297" s="331">
        <f>SUM(H295)</f>
        <v>10.199999999999999</v>
      </c>
      <c r="I297" s="331">
        <f>SUM(I295)</f>
        <v>45</v>
      </c>
      <c r="J297" s="333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9"/>
      <c r="CF297" s="69"/>
      <c r="CG297" s="69"/>
      <c r="CH297" s="69"/>
      <c r="CI297" s="69"/>
      <c r="CJ297" s="69"/>
      <c r="CK297" s="69"/>
      <c r="CL297" s="69"/>
      <c r="CM297" s="69"/>
      <c r="CN297" s="69"/>
      <c r="CO297" s="69"/>
      <c r="CP297" s="69"/>
      <c r="CQ297" s="69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</row>
    <row r="298" spans="1:178" ht="16.5" thickBot="1" x14ac:dyDescent="0.3">
      <c r="A298" s="334"/>
      <c r="B298" s="335"/>
      <c r="C298" s="336">
        <v>443</v>
      </c>
      <c r="D298" s="362"/>
      <c r="E298" s="335"/>
      <c r="F298" s="321">
        <f>F294+F297</f>
        <v>11</v>
      </c>
      <c r="G298" s="321">
        <f>G294+G297</f>
        <v>12.52</v>
      </c>
      <c r="H298" s="321">
        <f>H294+H297</f>
        <v>54</v>
      </c>
      <c r="I298" s="321">
        <f>I294+I297</f>
        <v>372.6</v>
      </c>
      <c r="J298" s="323"/>
    </row>
    <row r="299" spans="1:178" x14ac:dyDescent="0.25">
      <c r="A299" s="334"/>
      <c r="B299" s="335" t="s">
        <v>28</v>
      </c>
      <c r="C299" s="336"/>
      <c r="D299" s="336"/>
      <c r="E299" s="335"/>
      <c r="F299" s="321"/>
      <c r="G299" s="364"/>
      <c r="H299" s="321"/>
      <c r="I299" s="321"/>
      <c r="J299" s="323"/>
    </row>
    <row r="300" spans="1:178" x14ac:dyDescent="0.25">
      <c r="A300" s="355" t="s">
        <v>411</v>
      </c>
      <c r="B300" s="365"/>
      <c r="C300" s="482">
        <v>30</v>
      </c>
      <c r="D300" s="483"/>
      <c r="E300" s="484"/>
      <c r="F300" s="485">
        <v>0.45</v>
      </c>
      <c r="G300" s="383">
        <v>0.54</v>
      </c>
      <c r="H300" s="485">
        <v>5.0999999999999996</v>
      </c>
      <c r="I300" s="383">
        <v>27</v>
      </c>
      <c r="J300" s="486" t="s">
        <v>439</v>
      </c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</row>
    <row r="301" spans="1:178" x14ac:dyDescent="0.25">
      <c r="A301" s="355"/>
      <c r="B301" s="750" t="s">
        <v>29</v>
      </c>
      <c r="C301" s="487"/>
      <c r="D301" s="488">
        <v>25.6</v>
      </c>
      <c r="E301" s="482">
        <v>20</v>
      </c>
      <c r="F301" s="485"/>
      <c r="G301" s="383"/>
      <c r="H301" s="485"/>
      <c r="I301" s="383"/>
      <c r="J301" s="489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</row>
    <row r="302" spans="1:178" x14ac:dyDescent="0.25">
      <c r="A302" s="355"/>
      <c r="B302" s="750" t="s">
        <v>88</v>
      </c>
      <c r="C302" s="487"/>
      <c r="D302" s="488">
        <v>9.1199999999999992</v>
      </c>
      <c r="E302" s="482">
        <v>8</v>
      </c>
      <c r="F302" s="485"/>
      <c r="G302" s="383"/>
      <c r="H302" s="485"/>
      <c r="I302" s="383"/>
      <c r="J302" s="489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</row>
    <row r="303" spans="1:178" x14ac:dyDescent="0.25">
      <c r="A303" s="355"/>
      <c r="B303" s="750" t="s">
        <v>34</v>
      </c>
      <c r="C303" s="487"/>
      <c r="D303" s="488">
        <v>1.5</v>
      </c>
      <c r="E303" s="482">
        <v>1.5</v>
      </c>
      <c r="F303" s="485"/>
      <c r="G303" s="383"/>
      <c r="H303" s="485"/>
      <c r="I303" s="383"/>
      <c r="J303" s="489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</row>
    <row r="304" spans="1:178" x14ac:dyDescent="0.25">
      <c r="A304" s="355"/>
      <c r="B304" s="750" t="s">
        <v>18</v>
      </c>
      <c r="C304" s="487"/>
      <c r="D304" s="488">
        <v>1</v>
      </c>
      <c r="E304" s="482">
        <v>1</v>
      </c>
      <c r="F304" s="485"/>
      <c r="G304" s="383"/>
      <c r="H304" s="485"/>
      <c r="I304" s="383"/>
      <c r="J304" s="489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</row>
    <row r="305" spans="1:178" ht="47.25" x14ac:dyDescent="0.25">
      <c r="A305" s="340" t="s">
        <v>343</v>
      </c>
      <c r="B305" s="490"/>
      <c r="C305" s="343" t="s">
        <v>116</v>
      </c>
      <c r="D305" s="341"/>
      <c r="E305" s="357"/>
      <c r="F305" s="329">
        <v>3.45</v>
      </c>
      <c r="G305" s="329">
        <v>6</v>
      </c>
      <c r="H305" s="320">
        <v>17.850000000000001</v>
      </c>
      <c r="I305" s="329">
        <v>140</v>
      </c>
      <c r="J305" s="330" t="s">
        <v>390</v>
      </c>
    </row>
    <row r="306" spans="1:178" x14ac:dyDescent="0.25">
      <c r="A306" s="340"/>
      <c r="B306" s="318" t="s">
        <v>42</v>
      </c>
      <c r="C306" s="329"/>
      <c r="D306" s="341">
        <v>37.5</v>
      </c>
      <c r="E306" s="357">
        <v>30</v>
      </c>
      <c r="F306" s="329"/>
      <c r="H306" s="329"/>
      <c r="I306" s="329"/>
      <c r="J306" s="330"/>
    </row>
    <row r="307" spans="1:178" x14ac:dyDescent="0.25">
      <c r="A307" s="340"/>
      <c r="B307" s="318" t="s">
        <v>30</v>
      </c>
      <c r="C307" s="329"/>
      <c r="D307" s="341">
        <v>25.74</v>
      </c>
      <c r="E307" s="357">
        <v>18</v>
      </c>
      <c r="F307" s="329"/>
      <c r="H307" s="329"/>
      <c r="I307" s="329"/>
      <c r="J307" s="330"/>
    </row>
    <row r="308" spans="1:178" x14ac:dyDescent="0.25">
      <c r="A308" s="340"/>
      <c r="B308" s="318" t="s">
        <v>32</v>
      </c>
      <c r="C308" s="329"/>
      <c r="D308" s="341">
        <v>7.5</v>
      </c>
      <c r="E308" s="357">
        <v>6</v>
      </c>
      <c r="F308" s="329"/>
      <c r="H308" s="329"/>
      <c r="I308" s="329"/>
      <c r="J308" s="330"/>
    </row>
    <row r="309" spans="1:178" s="33" customFormat="1" x14ac:dyDescent="0.25">
      <c r="A309" s="340"/>
      <c r="B309" s="318" t="s">
        <v>33</v>
      </c>
      <c r="C309" s="329"/>
      <c r="D309" s="341">
        <v>7.14</v>
      </c>
      <c r="E309" s="357">
        <v>6</v>
      </c>
      <c r="F309" s="329"/>
      <c r="G309" s="320"/>
      <c r="H309" s="329"/>
      <c r="I309" s="329"/>
      <c r="J309" s="330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69"/>
      <c r="CH309" s="69"/>
      <c r="CI309" s="69"/>
      <c r="CJ309" s="69"/>
      <c r="CK309" s="69"/>
      <c r="CL309" s="69"/>
      <c r="CM309" s="69"/>
      <c r="CN309" s="69"/>
      <c r="CO309" s="69"/>
      <c r="CP309" s="69"/>
      <c r="CQ309" s="6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</row>
    <row r="310" spans="1:178" s="33" customFormat="1" x14ac:dyDescent="0.25">
      <c r="A310" s="340"/>
      <c r="B310" s="318" t="s">
        <v>34</v>
      </c>
      <c r="C310" s="329"/>
      <c r="D310" s="341">
        <v>3</v>
      </c>
      <c r="E310" s="357">
        <v>3</v>
      </c>
      <c r="F310" s="329"/>
      <c r="G310" s="320"/>
      <c r="H310" s="329"/>
      <c r="I310" s="329"/>
      <c r="J310" s="330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69"/>
      <c r="CB310" s="69"/>
      <c r="CC310" s="69"/>
      <c r="CD310" s="69"/>
      <c r="CE310" s="69"/>
      <c r="CF310" s="69"/>
      <c r="CG310" s="69"/>
      <c r="CH310" s="69"/>
      <c r="CI310" s="69"/>
      <c r="CJ310" s="69"/>
      <c r="CK310" s="69"/>
      <c r="CL310" s="69"/>
      <c r="CM310" s="69"/>
      <c r="CN310" s="69"/>
      <c r="CO310" s="69"/>
      <c r="CP310" s="69"/>
      <c r="CQ310" s="69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</row>
    <row r="311" spans="1:178" s="33" customFormat="1" x14ac:dyDescent="0.25">
      <c r="A311" s="340"/>
      <c r="B311" s="318" t="s">
        <v>36</v>
      </c>
      <c r="C311" s="329"/>
      <c r="D311" s="341">
        <v>5</v>
      </c>
      <c r="E311" s="357">
        <v>5</v>
      </c>
      <c r="F311" s="329"/>
      <c r="G311" s="320"/>
      <c r="H311" s="329"/>
      <c r="I311" s="329"/>
      <c r="J311" s="330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69"/>
      <c r="CB311" s="69"/>
      <c r="CC311" s="69"/>
      <c r="CD311" s="69"/>
      <c r="CE311" s="69"/>
      <c r="CF311" s="69"/>
      <c r="CG311" s="69"/>
      <c r="CH311" s="69"/>
      <c r="CI311" s="69"/>
      <c r="CJ311" s="69"/>
      <c r="CK311" s="69"/>
      <c r="CL311" s="69"/>
      <c r="CM311" s="69"/>
      <c r="CN311" s="69"/>
      <c r="CO311" s="69"/>
      <c r="CP311" s="69"/>
      <c r="CQ311" s="69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</row>
    <row r="312" spans="1:178" s="33" customFormat="1" x14ac:dyDescent="0.25">
      <c r="A312" s="340"/>
      <c r="B312" s="318" t="s">
        <v>19</v>
      </c>
      <c r="C312" s="329"/>
      <c r="D312" s="341">
        <v>0.5</v>
      </c>
      <c r="E312" s="357">
        <v>0.5</v>
      </c>
      <c r="F312" s="329"/>
      <c r="G312" s="320"/>
      <c r="H312" s="329"/>
      <c r="I312" s="329"/>
      <c r="J312" s="330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69"/>
      <c r="BL312" s="69"/>
      <c r="BM312" s="69"/>
      <c r="BN312" s="69"/>
      <c r="BO312" s="69"/>
      <c r="BP312" s="69"/>
      <c r="BQ312" s="69"/>
      <c r="BR312" s="69"/>
      <c r="BS312" s="69"/>
      <c r="BT312" s="69"/>
      <c r="BU312" s="69"/>
      <c r="BV312" s="69"/>
      <c r="BW312" s="69"/>
      <c r="BX312" s="69"/>
      <c r="BY312" s="69"/>
      <c r="BZ312" s="69"/>
      <c r="CA312" s="69"/>
      <c r="CB312" s="69"/>
      <c r="CC312" s="69"/>
      <c r="CD312" s="69"/>
      <c r="CE312" s="69"/>
      <c r="CF312" s="69"/>
      <c r="CG312" s="69"/>
      <c r="CH312" s="69"/>
      <c r="CI312" s="69"/>
      <c r="CJ312" s="69"/>
      <c r="CK312" s="69"/>
      <c r="CL312" s="69"/>
      <c r="CM312" s="69"/>
      <c r="CN312" s="69"/>
      <c r="CO312" s="69"/>
      <c r="CP312" s="69"/>
      <c r="CQ312" s="69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</row>
    <row r="313" spans="1:178" s="33" customFormat="1" x14ac:dyDescent="0.25">
      <c r="A313" s="340"/>
      <c r="B313" s="318" t="s">
        <v>17</v>
      </c>
      <c r="C313" s="329"/>
      <c r="D313" s="341">
        <v>120</v>
      </c>
      <c r="E313" s="357">
        <v>120</v>
      </c>
      <c r="F313" s="329"/>
      <c r="G313" s="320"/>
      <c r="H313" s="329"/>
      <c r="I313" s="329"/>
      <c r="J313" s="330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/>
      <c r="BL313" s="69"/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69"/>
      <c r="CH313" s="69"/>
      <c r="CI313" s="69"/>
      <c r="CJ313" s="69"/>
      <c r="CK313" s="69"/>
      <c r="CL313" s="69"/>
      <c r="CM313" s="69"/>
      <c r="CN313" s="69"/>
      <c r="CO313" s="69"/>
      <c r="CP313" s="69"/>
      <c r="CQ313" s="69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</row>
    <row r="314" spans="1:178" s="33" customFormat="1" ht="31.5" x14ac:dyDescent="0.25">
      <c r="A314" s="340" t="s">
        <v>333</v>
      </c>
      <c r="B314" s="491"/>
      <c r="C314" s="492">
        <v>130</v>
      </c>
      <c r="D314" s="492"/>
      <c r="E314" s="493"/>
      <c r="F314" s="492">
        <v>8.86</v>
      </c>
      <c r="G314" s="493">
        <v>9.01</v>
      </c>
      <c r="H314" s="492">
        <v>27.28</v>
      </c>
      <c r="I314" s="493">
        <v>226</v>
      </c>
      <c r="J314" s="494" t="s">
        <v>334</v>
      </c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69"/>
      <c r="CB314" s="69"/>
      <c r="CC314" s="69"/>
      <c r="CD314" s="69"/>
      <c r="CE314" s="69"/>
      <c r="CF314" s="69"/>
      <c r="CG314" s="69"/>
      <c r="CH314" s="69"/>
      <c r="CI314" s="69"/>
      <c r="CJ314" s="69"/>
      <c r="CK314" s="69"/>
      <c r="CL314" s="69"/>
      <c r="CM314" s="69"/>
      <c r="CN314" s="69"/>
      <c r="CO314" s="69"/>
      <c r="CP314" s="69"/>
      <c r="CQ314" s="69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</row>
    <row r="315" spans="1:178" s="33" customFormat="1" x14ac:dyDescent="0.25">
      <c r="A315" s="495"/>
      <c r="B315" s="318" t="s">
        <v>37</v>
      </c>
      <c r="C315" s="492"/>
      <c r="D315" s="492">
        <v>34</v>
      </c>
      <c r="E315" s="493">
        <v>34</v>
      </c>
      <c r="F315" s="492"/>
      <c r="G315" s="493"/>
      <c r="H315" s="492"/>
      <c r="I315" s="493"/>
      <c r="J315" s="494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69"/>
      <c r="CH315" s="69"/>
      <c r="CI315" s="69"/>
      <c r="CJ315" s="69"/>
      <c r="CK315" s="69"/>
      <c r="CL315" s="69"/>
      <c r="CM315" s="69"/>
      <c r="CN315" s="69"/>
      <c r="CO315" s="69"/>
      <c r="CP315" s="69"/>
      <c r="CQ315" s="69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</row>
    <row r="316" spans="1:178" s="33" customFormat="1" ht="31.5" x14ac:dyDescent="0.25">
      <c r="A316" s="495"/>
      <c r="B316" s="318" t="s">
        <v>110</v>
      </c>
      <c r="C316" s="492"/>
      <c r="D316" s="492"/>
      <c r="E316" s="493">
        <v>21</v>
      </c>
      <c r="F316" s="492"/>
      <c r="G316" s="493"/>
      <c r="H316" s="492"/>
      <c r="I316" s="493"/>
      <c r="J316" s="494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/>
      <c r="CD316" s="69"/>
      <c r="CE316" s="69"/>
      <c r="CF316" s="69"/>
      <c r="CG316" s="69"/>
      <c r="CH316" s="69"/>
      <c r="CI316" s="69"/>
      <c r="CJ316" s="69"/>
      <c r="CK316" s="69"/>
      <c r="CL316" s="69"/>
      <c r="CM316" s="69"/>
      <c r="CN316" s="69"/>
      <c r="CO316" s="69"/>
      <c r="CP316" s="69"/>
      <c r="CQ316" s="69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</row>
    <row r="317" spans="1:178" s="33" customFormat="1" x14ac:dyDescent="0.25">
      <c r="A317" s="495"/>
      <c r="B317" s="318" t="s">
        <v>30</v>
      </c>
      <c r="C317" s="492"/>
      <c r="D317" s="492">
        <v>124.55</v>
      </c>
      <c r="E317" s="493">
        <v>87.1</v>
      </c>
      <c r="F317" s="492"/>
      <c r="G317" s="493"/>
      <c r="H317" s="492"/>
      <c r="I317" s="493"/>
      <c r="J317" s="494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/>
      <c r="CD317" s="69"/>
      <c r="CE317" s="69"/>
      <c r="CF317" s="69"/>
      <c r="CG317" s="69"/>
      <c r="CH317" s="69"/>
      <c r="CI317" s="69"/>
      <c r="CJ317" s="69"/>
      <c r="CK317" s="69"/>
      <c r="CL317" s="69"/>
      <c r="CM317" s="69"/>
      <c r="CN317" s="69"/>
      <c r="CO317" s="69"/>
      <c r="CP317" s="69"/>
      <c r="CQ317" s="69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</row>
    <row r="318" spans="1:178" s="26" customFormat="1" x14ac:dyDescent="0.25">
      <c r="A318" s="495"/>
      <c r="B318" s="318" t="s">
        <v>33</v>
      </c>
      <c r="C318" s="492"/>
      <c r="D318" s="492">
        <v>13.095000000000001</v>
      </c>
      <c r="E318" s="493">
        <v>11</v>
      </c>
      <c r="F318" s="492"/>
      <c r="G318" s="493"/>
      <c r="H318" s="492"/>
      <c r="I318" s="493"/>
      <c r="J318" s="494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69"/>
      <c r="CB318" s="69"/>
      <c r="CC318" s="69"/>
      <c r="CD318" s="69"/>
      <c r="CE318" s="69"/>
      <c r="CF318" s="69"/>
      <c r="CG318" s="69"/>
      <c r="CH318" s="69"/>
      <c r="CI318" s="69"/>
      <c r="CJ318" s="69"/>
      <c r="CK318" s="69"/>
      <c r="CL318" s="69"/>
      <c r="CM318" s="69"/>
      <c r="CN318" s="69"/>
      <c r="CO318" s="69"/>
      <c r="CP318" s="69"/>
      <c r="CQ318" s="69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</row>
    <row r="319" spans="1:178" s="26" customFormat="1" x14ac:dyDescent="0.25">
      <c r="A319" s="495"/>
      <c r="B319" s="318" t="s">
        <v>34</v>
      </c>
      <c r="C319" s="492"/>
      <c r="D319" s="492">
        <v>4</v>
      </c>
      <c r="E319" s="493">
        <v>4</v>
      </c>
      <c r="F319" s="492"/>
      <c r="G319" s="493"/>
      <c r="H319" s="492"/>
      <c r="I319" s="493"/>
      <c r="J319" s="494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69"/>
      <c r="CB319" s="69"/>
      <c r="CC319" s="69"/>
      <c r="CD319" s="69"/>
      <c r="CE319" s="69"/>
      <c r="CF319" s="69"/>
      <c r="CG319" s="69"/>
      <c r="CH319" s="69"/>
      <c r="CI319" s="69"/>
      <c r="CJ319" s="69"/>
      <c r="CK319" s="69"/>
      <c r="CL319" s="69"/>
      <c r="CM319" s="69"/>
      <c r="CN319" s="69"/>
      <c r="CO319" s="69"/>
      <c r="CP319" s="69"/>
      <c r="CQ319" s="6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</row>
    <row r="320" spans="1:178" s="26" customFormat="1" x14ac:dyDescent="0.25">
      <c r="A320" s="495"/>
      <c r="B320" s="318" t="s">
        <v>39</v>
      </c>
      <c r="C320" s="492"/>
      <c r="D320" s="492">
        <v>0.4</v>
      </c>
      <c r="E320" s="493">
        <v>0.4</v>
      </c>
      <c r="F320" s="492"/>
      <c r="G320" s="493"/>
      <c r="H320" s="492"/>
      <c r="I320" s="493"/>
      <c r="J320" s="494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/>
      <c r="BY320" s="69"/>
      <c r="BZ320" s="69"/>
      <c r="CA320" s="69"/>
      <c r="CB320" s="69"/>
      <c r="CC320" s="69"/>
      <c r="CD320" s="69"/>
      <c r="CE320" s="69"/>
      <c r="CF320" s="69"/>
      <c r="CG320" s="69"/>
      <c r="CH320" s="69"/>
      <c r="CI320" s="69"/>
      <c r="CJ320" s="69"/>
      <c r="CK320" s="69"/>
      <c r="CL320" s="69"/>
      <c r="CM320" s="69"/>
      <c r="CN320" s="69"/>
      <c r="CO320" s="69"/>
      <c r="CP320" s="69"/>
      <c r="CQ320" s="69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</row>
    <row r="321" spans="1:178" s="26" customFormat="1" x14ac:dyDescent="0.25">
      <c r="A321" s="340" t="s">
        <v>331</v>
      </c>
      <c r="B321" s="318"/>
      <c r="C321" s="341">
        <v>150</v>
      </c>
      <c r="D321" s="320"/>
      <c r="E321" s="329"/>
      <c r="F321" s="342"/>
      <c r="G321" s="329"/>
      <c r="H321" s="320">
        <v>8.34</v>
      </c>
      <c r="I321" s="342">
        <v>33.340000000000003</v>
      </c>
      <c r="J321" s="330" t="s">
        <v>336</v>
      </c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69"/>
      <c r="CH321" s="69"/>
      <c r="CI321" s="69"/>
      <c r="CJ321" s="69"/>
      <c r="CK321" s="69"/>
      <c r="CL321" s="69"/>
      <c r="CM321" s="69"/>
      <c r="CN321" s="69"/>
      <c r="CO321" s="69"/>
      <c r="CP321" s="69"/>
      <c r="CQ321" s="69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</row>
    <row r="322" spans="1:178" s="26" customFormat="1" x14ac:dyDescent="0.25">
      <c r="A322" s="340"/>
      <c r="B322" s="318" t="s">
        <v>70</v>
      </c>
      <c r="C322" s="341"/>
      <c r="D322" s="320">
        <v>17.5</v>
      </c>
      <c r="E322" s="329">
        <v>17.5</v>
      </c>
      <c r="F322" s="342"/>
      <c r="G322" s="329"/>
      <c r="H322" s="320"/>
      <c r="I322" s="342"/>
      <c r="J322" s="330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69"/>
      <c r="CH322" s="69"/>
      <c r="CI322" s="69"/>
      <c r="CJ322" s="69"/>
      <c r="CK322" s="69"/>
      <c r="CL322" s="69"/>
      <c r="CM322" s="69"/>
      <c r="CN322" s="69"/>
      <c r="CO322" s="69"/>
      <c r="CP322" s="69"/>
      <c r="CQ322" s="69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</row>
    <row r="323" spans="1:178" s="26" customFormat="1" x14ac:dyDescent="0.25">
      <c r="A323" s="340"/>
      <c r="B323" s="318" t="s">
        <v>18</v>
      </c>
      <c r="C323" s="341"/>
      <c r="D323" s="320">
        <v>4</v>
      </c>
      <c r="E323" s="329">
        <v>4</v>
      </c>
      <c r="F323" s="342"/>
      <c r="G323" s="329"/>
      <c r="H323" s="320"/>
      <c r="I323" s="342"/>
      <c r="J323" s="330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/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9"/>
      <c r="CF323" s="69"/>
      <c r="CG323" s="69"/>
      <c r="CH323" s="69"/>
      <c r="CI323" s="69"/>
      <c r="CJ323" s="69"/>
      <c r="CK323" s="69"/>
      <c r="CL323" s="69"/>
      <c r="CM323" s="69"/>
      <c r="CN323" s="69"/>
      <c r="CO323" s="69"/>
      <c r="CP323" s="69"/>
      <c r="CQ323" s="69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</row>
    <row r="324" spans="1:178" s="26" customFormat="1" x14ac:dyDescent="0.25">
      <c r="A324" s="340"/>
      <c r="B324" s="318" t="s">
        <v>17</v>
      </c>
      <c r="C324" s="341"/>
      <c r="D324" s="329">
        <v>150</v>
      </c>
      <c r="E324" s="329">
        <v>150</v>
      </c>
      <c r="F324" s="329"/>
      <c r="G324" s="329"/>
      <c r="H324" s="329"/>
      <c r="I324" s="329"/>
      <c r="J324" s="330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/>
      <c r="BO324" s="69"/>
      <c r="BP324" s="69"/>
      <c r="BQ324" s="69"/>
      <c r="BR324" s="69"/>
      <c r="BS324" s="69"/>
      <c r="BT324" s="69"/>
      <c r="BU324" s="69"/>
      <c r="BV324" s="69"/>
      <c r="BW324" s="69"/>
      <c r="BX324" s="69"/>
      <c r="BY324" s="69"/>
      <c r="BZ324" s="69"/>
      <c r="CA324" s="69"/>
      <c r="CB324" s="69"/>
      <c r="CC324" s="69"/>
      <c r="CD324" s="69"/>
      <c r="CE324" s="69"/>
      <c r="CF324" s="69"/>
      <c r="CG324" s="69"/>
      <c r="CH324" s="69"/>
      <c r="CI324" s="69"/>
      <c r="CJ324" s="69"/>
      <c r="CK324" s="69"/>
      <c r="CL324" s="69"/>
      <c r="CM324" s="69"/>
      <c r="CN324" s="69"/>
      <c r="CO324" s="69"/>
      <c r="CP324" s="69"/>
      <c r="CQ324" s="69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</row>
    <row r="325" spans="1:178" s="57" customFormat="1" ht="16.5" thickBot="1" x14ac:dyDescent="0.3">
      <c r="A325" s="340" t="s">
        <v>46</v>
      </c>
      <c r="B325" s="318"/>
      <c r="C325" s="341">
        <v>30</v>
      </c>
      <c r="D325" s="341">
        <v>30</v>
      </c>
      <c r="E325" s="357">
        <v>30</v>
      </c>
      <c r="F325" s="341">
        <v>1.5</v>
      </c>
      <c r="G325" s="357">
        <v>0.3</v>
      </c>
      <c r="H325" s="341">
        <v>14.3</v>
      </c>
      <c r="I325" s="357">
        <v>66</v>
      </c>
      <c r="J325" s="330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55"/>
      <c r="CS325" s="55"/>
      <c r="CT325" s="55"/>
      <c r="CU325" s="55"/>
      <c r="CV325" s="55"/>
      <c r="CW325" s="55"/>
      <c r="CX325" s="55"/>
      <c r="CY325" s="55"/>
      <c r="CZ325" s="55"/>
      <c r="DA325" s="55"/>
      <c r="DB325" s="55"/>
      <c r="DC325" s="55"/>
      <c r="DD325" s="55"/>
      <c r="DE325" s="55"/>
      <c r="DF325" s="55"/>
      <c r="DG325" s="55"/>
      <c r="DH325" s="55"/>
      <c r="DI325" s="55"/>
      <c r="DJ325" s="55"/>
      <c r="DK325" s="55"/>
      <c r="DL325" s="55"/>
      <c r="DM325" s="55"/>
      <c r="DN325" s="55"/>
      <c r="DO325" s="55"/>
      <c r="DP325" s="55"/>
      <c r="DQ325" s="55"/>
      <c r="DR325" s="55"/>
      <c r="DS325" s="55"/>
      <c r="DT325" s="55"/>
      <c r="DU325" s="55"/>
      <c r="DV325" s="55"/>
      <c r="DW325" s="55"/>
      <c r="DX325" s="55"/>
      <c r="DY325" s="55"/>
      <c r="DZ325" s="55"/>
      <c r="EA325" s="55"/>
      <c r="EB325" s="55"/>
      <c r="EC325" s="55"/>
      <c r="ED325" s="55"/>
      <c r="EE325" s="55"/>
      <c r="EF325" s="55"/>
      <c r="EG325" s="55"/>
      <c r="EH325" s="55"/>
      <c r="EI325" s="55"/>
      <c r="EJ325" s="55"/>
      <c r="EK325" s="55"/>
      <c r="EL325" s="55"/>
      <c r="EM325" s="55"/>
      <c r="EN325" s="55"/>
      <c r="EO325" s="55"/>
      <c r="EP325" s="55"/>
      <c r="EQ325" s="55"/>
      <c r="ER325" s="55"/>
      <c r="ES325" s="55"/>
      <c r="ET325" s="55"/>
      <c r="EU325" s="55"/>
      <c r="EV325" s="55"/>
      <c r="EW325" s="55"/>
      <c r="EX325" s="55"/>
      <c r="EY325" s="55"/>
      <c r="EZ325" s="55"/>
      <c r="FA325" s="55"/>
      <c r="FB325" s="55"/>
      <c r="FC325" s="55"/>
      <c r="FD325" s="55"/>
      <c r="FE325" s="55"/>
      <c r="FF325" s="55"/>
      <c r="FG325" s="55"/>
      <c r="FH325" s="55"/>
      <c r="FI325" s="55"/>
      <c r="FJ325" s="55"/>
      <c r="FK325" s="55"/>
      <c r="FL325" s="55"/>
      <c r="FM325" s="55"/>
      <c r="FN325" s="55"/>
      <c r="FO325" s="55"/>
      <c r="FP325" s="55"/>
      <c r="FQ325" s="55"/>
      <c r="FR325" s="55"/>
      <c r="FS325" s="55"/>
      <c r="FT325" s="55"/>
      <c r="FU325" s="55"/>
      <c r="FV325" s="55"/>
    </row>
    <row r="326" spans="1:178" s="57" customFormat="1" ht="16.5" thickBot="1" x14ac:dyDescent="0.3">
      <c r="A326" s="358" t="s">
        <v>26</v>
      </c>
      <c r="B326" s="359"/>
      <c r="C326" s="360">
        <v>495</v>
      </c>
      <c r="D326" s="378"/>
      <c r="E326" s="360"/>
      <c r="F326" s="332">
        <f>SUM(F300:F325)</f>
        <v>14.26</v>
      </c>
      <c r="G326" s="332">
        <f>SUM(G300:G325)</f>
        <v>15.850000000000001</v>
      </c>
      <c r="H326" s="332">
        <f>SUM(H300:H325)</f>
        <v>72.87</v>
      </c>
      <c r="I326" s="332">
        <f>SUM(I300:I325)</f>
        <v>492.34000000000003</v>
      </c>
      <c r="J326" s="333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8"/>
      <c r="BZ326" s="68"/>
      <c r="CA326" s="68"/>
      <c r="CB326" s="68"/>
      <c r="CC326" s="68"/>
      <c r="CD326" s="68"/>
      <c r="CE326" s="68"/>
      <c r="CF326" s="68"/>
      <c r="CG326" s="68"/>
      <c r="CH326" s="68"/>
      <c r="CI326" s="68"/>
      <c r="CJ326" s="68"/>
      <c r="CK326" s="68"/>
      <c r="CL326" s="68"/>
      <c r="CM326" s="68"/>
      <c r="CN326" s="68"/>
      <c r="CO326" s="68"/>
      <c r="CP326" s="68"/>
      <c r="CQ326" s="68"/>
      <c r="CR326" s="55"/>
      <c r="CS326" s="55"/>
      <c r="CT326" s="55"/>
      <c r="CU326" s="55"/>
      <c r="CV326" s="55"/>
      <c r="CW326" s="55"/>
      <c r="CX326" s="55"/>
      <c r="CY326" s="55"/>
      <c r="CZ326" s="55"/>
      <c r="DA326" s="55"/>
      <c r="DB326" s="55"/>
      <c r="DC326" s="55"/>
      <c r="DD326" s="55"/>
      <c r="DE326" s="55"/>
      <c r="DF326" s="55"/>
      <c r="DG326" s="55"/>
      <c r="DH326" s="55"/>
      <c r="DI326" s="55"/>
      <c r="DJ326" s="55"/>
      <c r="DK326" s="55"/>
      <c r="DL326" s="55"/>
      <c r="DM326" s="55"/>
      <c r="DN326" s="55"/>
      <c r="DO326" s="55"/>
      <c r="DP326" s="55"/>
      <c r="DQ326" s="55"/>
      <c r="DR326" s="55"/>
      <c r="DS326" s="55"/>
      <c r="DT326" s="55"/>
      <c r="DU326" s="55"/>
      <c r="DV326" s="55"/>
      <c r="DW326" s="55"/>
      <c r="DX326" s="55"/>
      <c r="DY326" s="55"/>
      <c r="DZ326" s="55"/>
      <c r="EA326" s="55"/>
      <c r="EB326" s="55"/>
      <c r="EC326" s="55"/>
      <c r="ED326" s="55"/>
      <c r="EE326" s="55"/>
      <c r="EF326" s="55"/>
      <c r="EG326" s="55"/>
      <c r="EH326" s="55"/>
      <c r="EI326" s="55"/>
      <c r="EJ326" s="55"/>
      <c r="EK326" s="55"/>
      <c r="EL326" s="55"/>
      <c r="EM326" s="55"/>
      <c r="EN326" s="55"/>
      <c r="EO326" s="55"/>
      <c r="EP326" s="55"/>
      <c r="EQ326" s="55"/>
      <c r="ER326" s="55"/>
      <c r="ES326" s="55"/>
      <c r="ET326" s="55"/>
      <c r="EU326" s="55"/>
      <c r="EV326" s="55"/>
      <c r="EW326" s="55"/>
      <c r="EX326" s="55"/>
      <c r="EY326" s="55"/>
      <c r="EZ326" s="55"/>
      <c r="FA326" s="55"/>
      <c r="FB326" s="55"/>
      <c r="FC326" s="55"/>
      <c r="FD326" s="55"/>
      <c r="FE326" s="55"/>
      <c r="FF326" s="55"/>
      <c r="FG326" s="55"/>
      <c r="FH326" s="55"/>
      <c r="FI326" s="55"/>
      <c r="FJ326" s="55"/>
      <c r="FK326" s="55"/>
      <c r="FL326" s="55"/>
      <c r="FM326" s="55"/>
      <c r="FN326" s="55"/>
      <c r="FO326" s="55"/>
      <c r="FP326" s="55"/>
      <c r="FQ326" s="55"/>
      <c r="FR326" s="55"/>
      <c r="FS326" s="55"/>
      <c r="FT326" s="55"/>
      <c r="FU326" s="55"/>
      <c r="FV326" s="55"/>
    </row>
    <row r="327" spans="1:178" s="57" customFormat="1" x14ac:dyDescent="0.25">
      <c r="A327" s="334"/>
      <c r="B327" s="335" t="s">
        <v>47</v>
      </c>
      <c r="C327" s="407"/>
      <c r="D327" s="406"/>
      <c r="E327" s="336"/>
      <c r="F327" s="321"/>
      <c r="G327" s="364"/>
      <c r="H327" s="321"/>
      <c r="I327" s="480"/>
      <c r="J327" s="323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8"/>
      <c r="BN327" s="68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8"/>
      <c r="BZ327" s="68"/>
      <c r="CA327" s="68"/>
      <c r="CB327" s="68"/>
      <c r="CC327" s="68"/>
      <c r="CD327" s="68"/>
      <c r="CE327" s="68"/>
      <c r="CF327" s="68"/>
      <c r="CG327" s="68"/>
      <c r="CH327" s="68"/>
      <c r="CI327" s="68"/>
      <c r="CJ327" s="68"/>
      <c r="CK327" s="68"/>
      <c r="CL327" s="68"/>
      <c r="CM327" s="68"/>
      <c r="CN327" s="68"/>
      <c r="CO327" s="68"/>
      <c r="CP327" s="68"/>
      <c r="CQ327" s="68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55"/>
      <c r="DM327" s="55"/>
      <c r="DN327" s="55"/>
      <c r="DO327" s="55"/>
      <c r="DP327" s="55"/>
      <c r="DQ327" s="55"/>
      <c r="DR327" s="55"/>
      <c r="DS327" s="55"/>
      <c r="DT327" s="55"/>
      <c r="DU327" s="55"/>
      <c r="DV327" s="55"/>
      <c r="DW327" s="55"/>
      <c r="DX327" s="55"/>
      <c r="DY327" s="55"/>
      <c r="DZ327" s="55"/>
      <c r="EA327" s="55"/>
      <c r="EB327" s="55"/>
      <c r="EC327" s="55"/>
      <c r="ED327" s="55"/>
      <c r="EE327" s="55"/>
      <c r="EF327" s="55"/>
      <c r="EG327" s="55"/>
      <c r="EH327" s="55"/>
      <c r="EI327" s="55"/>
      <c r="EJ327" s="55"/>
      <c r="EK327" s="55"/>
      <c r="EL327" s="55"/>
      <c r="EM327" s="55"/>
      <c r="EN327" s="55"/>
      <c r="EO327" s="55"/>
      <c r="EP327" s="55"/>
      <c r="EQ327" s="55"/>
      <c r="ER327" s="55"/>
      <c r="ES327" s="55"/>
      <c r="ET327" s="55"/>
      <c r="EU327" s="55"/>
      <c r="EV327" s="55"/>
      <c r="EW327" s="55"/>
      <c r="EX327" s="55"/>
      <c r="EY327" s="55"/>
      <c r="EZ327" s="55"/>
      <c r="FA327" s="55"/>
      <c r="FB327" s="55"/>
      <c r="FC327" s="55"/>
      <c r="FD327" s="55"/>
      <c r="FE327" s="55"/>
      <c r="FF327" s="55"/>
      <c r="FG327" s="55"/>
      <c r="FH327" s="55"/>
      <c r="FI327" s="55"/>
      <c r="FJ327" s="55"/>
      <c r="FK327" s="55"/>
      <c r="FL327" s="55"/>
      <c r="FM327" s="55"/>
      <c r="FN327" s="55"/>
      <c r="FO327" s="55"/>
      <c r="FP327" s="55"/>
      <c r="FQ327" s="55"/>
      <c r="FR327" s="55"/>
      <c r="FS327" s="55"/>
      <c r="FT327" s="55"/>
      <c r="FU327" s="55"/>
      <c r="FV327" s="55"/>
    </row>
    <row r="328" spans="1:178" s="57" customFormat="1" x14ac:dyDescent="0.25">
      <c r="A328" s="344" t="s">
        <v>71</v>
      </c>
      <c r="B328" s="314"/>
      <c r="C328" s="352">
        <v>21</v>
      </c>
      <c r="D328" s="316"/>
      <c r="E328" s="352"/>
      <c r="F328" s="350">
        <v>1</v>
      </c>
      <c r="G328" s="350">
        <v>2</v>
      </c>
      <c r="H328" s="350">
        <v>20</v>
      </c>
      <c r="I328" s="350">
        <v>95</v>
      </c>
      <c r="J328" s="496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8"/>
      <c r="BN328" s="68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/>
      <c r="CD328" s="68"/>
      <c r="CE328" s="68"/>
      <c r="CF328" s="68"/>
      <c r="CG328" s="68"/>
      <c r="CH328" s="68"/>
      <c r="CI328" s="68"/>
      <c r="CJ328" s="68"/>
      <c r="CK328" s="68"/>
      <c r="CL328" s="68"/>
      <c r="CM328" s="68"/>
      <c r="CN328" s="68"/>
      <c r="CO328" s="68"/>
      <c r="CP328" s="68"/>
      <c r="CQ328" s="68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55"/>
      <c r="DM328" s="55"/>
      <c r="DN328" s="55"/>
      <c r="DO328" s="55"/>
      <c r="DP328" s="55"/>
      <c r="DQ328" s="55"/>
      <c r="DR328" s="55"/>
      <c r="DS328" s="55"/>
      <c r="DT328" s="55"/>
      <c r="DU328" s="55"/>
      <c r="DV328" s="55"/>
      <c r="DW328" s="55"/>
      <c r="DX328" s="55"/>
      <c r="DY328" s="55"/>
      <c r="DZ328" s="55"/>
      <c r="EA328" s="55"/>
      <c r="EB328" s="55"/>
      <c r="EC328" s="55"/>
      <c r="ED328" s="55"/>
      <c r="EE328" s="55"/>
      <c r="EF328" s="55"/>
      <c r="EG328" s="55"/>
      <c r="EH328" s="55"/>
      <c r="EI328" s="55"/>
      <c r="EJ328" s="55"/>
      <c r="EK328" s="55"/>
      <c r="EL328" s="55"/>
      <c r="EM328" s="55"/>
      <c r="EN328" s="55"/>
      <c r="EO328" s="55"/>
      <c r="EP328" s="55"/>
      <c r="EQ328" s="55"/>
      <c r="ER328" s="55"/>
      <c r="ES328" s="55"/>
      <c r="ET328" s="55"/>
      <c r="EU328" s="55"/>
      <c r="EV328" s="55"/>
      <c r="EW328" s="55"/>
      <c r="EX328" s="55"/>
      <c r="EY328" s="55"/>
      <c r="EZ328" s="55"/>
      <c r="FA328" s="55"/>
      <c r="FB328" s="55"/>
      <c r="FC328" s="55"/>
      <c r="FD328" s="55"/>
      <c r="FE328" s="55"/>
      <c r="FF328" s="55"/>
      <c r="FG328" s="55"/>
      <c r="FH328" s="55"/>
      <c r="FI328" s="55"/>
      <c r="FJ328" s="55"/>
      <c r="FK328" s="55"/>
      <c r="FL328" s="55"/>
      <c r="FM328" s="55"/>
      <c r="FN328" s="55"/>
      <c r="FO328" s="55"/>
      <c r="FP328" s="55"/>
      <c r="FQ328" s="55"/>
      <c r="FR328" s="55"/>
      <c r="FS328" s="55"/>
      <c r="FT328" s="55"/>
      <c r="FU328" s="55"/>
      <c r="FV328" s="55"/>
    </row>
    <row r="329" spans="1:178" x14ac:dyDescent="0.25">
      <c r="A329" s="344" t="s">
        <v>339</v>
      </c>
      <c r="B329" s="345"/>
      <c r="C329" s="352"/>
      <c r="D329" s="316">
        <v>21</v>
      </c>
      <c r="E329" s="352">
        <v>21</v>
      </c>
      <c r="F329" s="350"/>
      <c r="G329" s="350"/>
      <c r="H329" s="350"/>
      <c r="I329" s="315"/>
      <c r="J329" s="496"/>
    </row>
    <row r="330" spans="1:178" s="38" customFormat="1" x14ac:dyDescent="0.25">
      <c r="A330" s="340" t="s">
        <v>251</v>
      </c>
      <c r="B330" s="318"/>
      <c r="C330" s="341">
        <v>100</v>
      </c>
      <c r="D330" s="320"/>
      <c r="E330" s="329"/>
      <c r="F330" s="320">
        <v>2.2999999999999998</v>
      </c>
      <c r="G330" s="329">
        <v>2.5</v>
      </c>
      <c r="H330" s="320">
        <v>3.6</v>
      </c>
      <c r="I330" s="329">
        <v>46</v>
      </c>
      <c r="J330" s="330" t="s">
        <v>252</v>
      </c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96"/>
      <c r="CB330" s="96"/>
      <c r="CC330" s="96"/>
      <c r="CD330" s="96"/>
      <c r="CE330" s="96"/>
      <c r="CF330" s="96"/>
      <c r="CG330" s="96"/>
      <c r="CH330" s="96"/>
      <c r="CI330" s="96"/>
      <c r="CJ330" s="96"/>
      <c r="CK330" s="96"/>
      <c r="CL330" s="96"/>
      <c r="CM330" s="96"/>
      <c r="CN330" s="96"/>
      <c r="CO330" s="96"/>
      <c r="CP330" s="96"/>
      <c r="CQ330" s="96"/>
      <c r="CR330" s="27"/>
      <c r="CS330" s="27"/>
      <c r="CT330" s="27"/>
      <c r="CU330" s="27"/>
      <c r="CV330" s="27"/>
      <c r="CW330" s="27"/>
      <c r="CX330" s="27"/>
      <c r="CY330" s="27"/>
      <c r="CZ330" s="27"/>
      <c r="DA330" s="27"/>
      <c r="DB330" s="27"/>
      <c r="DC330" s="27"/>
      <c r="DD330" s="27"/>
      <c r="DE330" s="27"/>
      <c r="DF330" s="27"/>
      <c r="DG330" s="27"/>
      <c r="DH330" s="27"/>
      <c r="DI330" s="27"/>
      <c r="DJ330" s="27"/>
      <c r="DK330" s="27"/>
      <c r="DL330" s="27"/>
      <c r="DM330" s="27"/>
      <c r="DN330" s="27"/>
      <c r="DO330" s="27"/>
      <c r="DP330" s="27"/>
      <c r="DQ330" s="27"/>
      <c r="DR330" s="27"/>
      <c r="DS330" s="27"/>
      <c r="DT330" s="27"/>
      <c r="DU330" s="27"/>
      <c r="DV330" s="27"/>
      <c r="DW330" s="27"/>
      <c r="DX330" s="27"/>
      <c r="DY330" s="27"/>
      <c r="DZ330" s="27"/>
      <c r="EA330" s="27"/>
      <c r="EB330" s="27"/>
      <c r="EC330" s="27"/>
      <c r="ED330" s="27"/>
      <c r="EE330" s="27"/>
      <c r="EF330" s="27"/>
      <c r="EG330" s="27"/>
      <c r="EH330" s="27"/>
      <c r="EI330" s="27"/>
      <c r="EJ330" s="27"/>
      <c r="EK330" s="27"/>
      <c r="EL330" s="27"/>
      <c r="EM330" s="27"/>
      <c r="EN330" s="27"/>
      <c r="EO330" s="27"/>
      <c r="EP330" s="27"/>
      <c r="EQ330" s="27"/>
      <c r="ER330" s="27"/>
      <c r="ES330" s="27"/>
      <c r="ET330" s="27"/>
      <c r="EU330" s="27"/>
      <c r="EV330" s="27"/>
      <c r="EW330" s="27"/>
      <c r="EX330" s="27"/>
      <c r="EY330" s="27"/>
      <c r="EZ330" s="27"/>
      <c r="FA330" s="27"/>
      <c r="FB330" s="27"/>
      <c r="FC330" s="27"/>
      <c r="FD330" s="27"/>
      <c r="FE330" s="27"/>
      <c r="FF330" s="27"/>
      <c r="FG330" s="27"/>
      <c r="FH330" s="27"/>
      <c r="FI330" s="27"/>
      <c r="FJ330" s="27"/>
      <c r="FK330" s="27"/>
      <c r="FL330" s="27"/>
      <c r="FM330" s="27"/>
      <c r="FN330" s="27"/>
      <c r="FO330" s="27"/>
      <c r="FP330" s="27"/>
      <c r="FQ330" s="27"/>
      <c r="FR330" s="27"/>
      <c r="FS330" s="27"/>
      <c r="FT330" s="27"/>
      <c r="FU330" s="27"/>
      <c r="FV330" s="27"/>
    </row>
    <row r="331" spans="1:178" s="38" customFormat="1" x14ac:dyDescent="0.25">
      <c r="A331" s="340"/>
      <c r="B331" s="318" t="s">
        <v>57</v>
      </c>
      <c r="C331" s="341"/>
      <c r="D331" s="320">
        <v>105.36</v>
      </c>
      <c r="E331" s="329">
        <v>100</v>
      </c>
      <c r="F331" s="342"/>
      <c r="G331" s="329"/>
      <c r="H331" s="320"/>
      <c r="I331" s="342"/>
      <c r="J331" s="330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96"/>
      <c r="CB331" s="96"/>
      <c r="CC331" s="96"/>
      <c r="CD331" s="96"/>
      <c r="CE331" s="96"/>
      <c r="CF331" s="96"/>
      <c r="CG331" s="96"/>
      <c r="CH331" s="96"/>
      <c r="CI331" s="96"/>
      <c r="CJ331" s="96"/>
      <c r="CK331" s="96"/>
      <c r="CL331" s="96"/>
      <c r="CM331" s="96"/>
      <c r="CN331" s="96"/>
      <c r="CO331" s="96"/>
      <c r="CP331" s="96"/>
      <c r="CQ331" s="96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  <c r="DE331" s="27"/>
      <c r="DF331" s="27"/>
      <c r="DG331" s="27"/>
      <c r="DH331" s="27"/>
      <c r="DI331" s="27"/>
      <c r="DJ331" s="27"/>
      <c r="DK331" s="27"/>
      <c r="DL331" s="27"/>
      <c r="DM331" s="27"/>
      <c r="DN331" s="27"/>
      <c r="DO331" s="27"/>
      <c r="DP331" s="27"/>
      <c r="DQ331" s="27"/>
      <c r="DR331" s="27"/>
      <c r="DS331" s="27"/>
      <c r="DT331" s="27"/>
      <c r="DU331" s="27"/>
      <c r="DV331" s="27"/>
      <c r="DW331" s="27"/>
      <c r="DX331" s="27"/>
      <c r="DY331" s="27"/>
      <c r="DZ331" s="27"/>
      <c r="EA331" s="27"/>
      <c r="EB331" s="27"/>
      <c r="EC331" s="27"/>
      <c r="ED331" s="27"/>
      <c r="EE331" s="27"/>
      <c r="EF331" s="27"/>
      <c r="EG331" s="27"/>
      <c r="EH331" s="27"/>
      <c r="EI331" s="27"/>
      <c r="EJ331" s="27"/>
      <c r="EK331" s="27"/>
      <c r="EL331" s="27"/>
      <c r="EM331" s="27"/>
      <c r="EN331" s="27"/>
      <c r="EO331" s="27"/>
      <c r="EP331" s="27"/>
      <c r="EQ331" s="27"/>
      <c r="ER331" s="27"/>
      <c r="ES331" s="27"/>
      <c r="ET331" s="27"/>
      <c r="EU331" s="27"/>
      <c r="EV331" s="27"/>
      <c r="EW331" s="27"/>
      <c r="EX331" s="27"/>
      <c r="EY331" s="27"/>
      <c r="EZ331" s="27"/>
      <c r="FA331" s="27"/>
      <c r="FB331" s="27"/>
      <c r="FC331" s="27"/>
      <c r="FD331" s="27"/>
      <c r="FE331" s="27"/>
      <c r="FF331" s="27"/>
      <c r="FG331" s="27"/>
      <c r="FH331" s="27"/>
      <c r="FI331" s="27"/>
      <c r="FJ331" s="27"/>
      <c r="FK331" s="27"/>
      <c r="FL331" s="27"/>
      <c r="FM331" s="27"/>
      <c r="FN331" s="27"/>
      <c r="FO331" s="27"/>
      <c r="FP331" s="27"/>
      <c r="FQ331" s="27"/>
      <c r="FR331" s="27"/>
      <c r="FS331" s="27"/>
      <c r="FT331" s="27"/>
      <c r="FU331" s="27"/>
      <c r="FV331" s="27"/>
    </row>
    <row r="332" spans="1:178" x14ac:dyDescent="0.25">
      <c r="A332" s="462" t="s">
        <v>217</v>
      </c>
      <c r="B332" s="314"/>
      <c r="C332" s="353" t="s">
        <v>171</v>
      </c>
      <c r="D332" s="316"/>
      <c r="E332" s="352"/>
      <c r="F332" s="376">
        <v>7.3</v>
      </c>
      <c r="G332" s="374">
        <v>7.54</v>
      </c>
      <c r="H332" s="376">
        <v>20.77</v>
      </c>
      <c r="I332" s="374">
        <v>180</v>
      </c>
      <c r="J332" s="330" t="s">
        <v>435</v>
      </c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</row>
    <row r="333" spans="1:178" x14ac:dyDescent="0.25">
      <c r="A333" s="344"/>
      <c r="B333" s="750" t="s">
        <v>73</v>
      </c>
      <c r="C333" s="351"/>
      <c r="D333" s="352">
        <v>56.66</v>
      </c>
      <c r="E333" s="352">
        <v>55.83</v>
      </c>
      <c r="F333" s="315"/>
      <c r="G333" s="350"/>
      <c r="H333" s="315"/>
      <c r="I333" s="350"/>
      <c r="J333" s="330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</row>
    <row r="334" spans="1:178" s="38" customFormat="1" x14ac:dyDescent="0.25">
      <c r="A334" s="344"/>
      <c r="B334" s="750" t="s">
        <v>43</v>
      </c>
      <c r="C334" s="351"/>
      <c r="D334" s="352">
        <v>27</v>
      </c>
      <c r="E334" s="352">
        <v>27</v>
      </c>
      <c r="F334" s="315"/>
      <c r="G334" s="350"/>
      <c r="H334" s="315"/>
      <c r="I334" s="350"/>
      <c r="J334" s="330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  <c r="BH334" s="96"/>
      <c r="BI334" s="96"/>
      <c r="BJ334" s="96"/>
      <c r="BK334" s="96"/>
      <c r="BL334" s="96"/>
      <c r="BM334" s="96"/>
      <c r="BN334" s="96"/>
      <c r="BO334" s="96"/>
      <c r="BP334" s="96"/>
      <c r="BQ334" s="96"/>
      <c r="BR334" s="96"/>
      <c r="BS334" s="96"/>
      <c r="BT334" s="96"/>
      <c r="BU334" s="96"/>
      <c r="BV334" s="96"/>
      <c r="BW334" s="96"/>
      <c r="BX334" s="96"/>
      <c r="BY334" s="96"/>
      <c r="BZ334" s="96"/>
      <c r="CA334" s="96"/>
      <c r="CB334" s="96"/>
      <c r="CC334" s="96"/>
      <c r="CD334" s="96"/>
      <c r="CE334" s="96"/>
      <c r="CF334" s="96"/>
      <c r="CG334" s="96"/>
      <c r="CH334" s="96"/>
      <c r="CI334" s="96"/>
      <c r="CJ334" s="96"/>
      <c r="CK334" s="96"/>
      <c r="CL334" s="96"/>
      <c r="CM334" s="96"/>
      <c r="CN334" s="96"/>
      <c r="CO334" s="96"/>
      <c r="CP334" s="96"/>
      <c r="CQ334" s="96"/>
      <c r="CR334" s="27"/>
      <c r="CS334" s="27"/>
      <c r="CT334" s="27"/>
      <c r="CU334" s="27"/>
      <c r="CV334" s="27"/>
      <c r="CW334" s="27"/>
      <c r="CX334" s="27"/>
      <c r="CY334" s="27"/>
      <c r="CZ334" s="27"/>
      <c r="DA334" s="27"/>
      <c r="DB334" s="27"/>
      <c r="DC334" s="27"/>
      <c r="DD334" s="27"/>
      <c r="DE334" s="27"/>
      <c r="DF334" s="27"/>
      <c r="DG334" s="27"/>
      <c r="DH334" s="27"/>
      <c r="DI334" s="27"/>
      <c r="DJ334" s="27"/>
      <c r="DK334" s="27"/>
      <c r="DL334" s="27"/>
      <c r="DM334" s="27"/>
      <c r="DN334" s="27"/>
      <c r="DO334" s="27"/>
      <c r="DP334" s="27"/>
      <c r="DQ334" s="27"/>
      <c r="DR334" s="27"/>
      <c r="DS334" s="27"/>
      <c r="DT334" s="27"/>
      <c r="DU334" s="27"/>
      <c r="DV334" s="27"/>
      <c r="DW334" s="27"/>
      <c r="DX334" s="27"/>
      <c r="DY334" s="27"/>
      <c r="DZ334" s="27"/>
      <c r="EA334" s="27"/>
      <c r="EB334" s="27"/>
      <c r="EC334" s="27"/>
      <c r="ED334" s="27"/>
      <c r="EE334" s="27"/>
      <c r="EF334" s="27"/>
      <c r="EG334" s="27"/>
      <c r="EH334" s="27"/>
      <c r="EI334" s="27"/>
      <c r="EJ334" s="27"/>
      <c r="EK334" s="27"/>
      <c r="EL334" s="27"/>
      <c r="EM334" s="27"/>
      <c r="EN334" s="27"/>
      <c r="EO334" s="27"/>
      <c r="EP334" s="27"/>
      <c r="EQ334" s="27"/>
      <c r="ER334" s="27"/>
      <c r="ES334" s="27"/>
      <c r="ET334" s="27"/>
      <c r="EU334" s="27"/>
      <c r="EV334" s="27"/>
      <c r="EW334" s="27"/>
      <c r="EX334" s="27"/>
      <c r="EY334" s="27"/>
      <c r="EZ334" s="27"/>
      <c r="FA334" s="27"/>
      <c r="FB334" s="27"/>
      <c r="FC334" s="27"/>
      <c r="FD334" s="27"/>
      <c r="FE334" s="27"/>
      <c r="FF334" s="27"/>
      <c r="FG334" s="27"/>
      <c r="FH334" s="27"/>
      <c r="FI334" s="27"/>
      <c r="FJ334" s="27"/>
      <c r="FK334" s="27"/>
      <c r="FL334" s="27"/>
      <c r="FM334" s="27"/>
      <c r="FN334" s="27"/>
      <c r="FO334" s="27"/>
      <c r="FP334" s="27"/>
      <c r="FQ334" s="27"/>
      <c r="FR334" s="27"/>
      <c r="FS334" s="27"/>
      <c r="FT334" s="27"/>
      <c r="FU334" s="27"/>
      <c r="FV334" s="27"/>
    </row>
    <row r="335" spans="1:178" s="38" customFormat="1" x14ac:dyDescent="0.25">
      <c r="A335" s="344"/>
      <c r="B335" s="750" t="s">
        <v>51</v>
      </c>
      <c r="C335" s="351"/>
      <c r="D335" s="352">
        <v>7</v>
      </c>
      <c r="E335" s="352">
        <v>7</v>
      </c>
      <c r="F335" s="315"/>
      <c r="G335" s="350"/>
      <c r="H335" s="315"/>
      <c r="I335" s="350"/>
      <c r="J335" s="330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  <c r="BH335" s="96"/>
      <c r="BI335" s="96"/>
      <c r="BJ335" s="96"/>
      <c r="BK335" s="96"/>
      <c r="BL335" s="96"/>
      <c r="BM335" s="96"/>
      <c r="BN335" s="96"/>
      <c r="BO335" s="96"/>
      <c r="BP335" s="96"/>
      <c r="BQ335" s="96"/>
      <c r="BR335" s="96"/>
      <c r="BS335" s="96"/>
      <c r="BT335" s="96"/>
      <c r="BU335" s="96"/>
      <c r="BV335" s="96"/>
      <c r="BW335" s="96"/>
      <c r="BX335" s="96"/>
      <c r="BY335" s="96"/>
      <c r="BZ335" s="96"/>
      <c r="CA335" s="96"/>
      <c r="CB335" s="96"/>
      <c r="CC335" s="96"/>
      <c r="CD335" s="96"/>
      <c r="CE335" s="96"/>
      <c r="CF335" s="96"/>
      <c r="CG335" s="96"/>
      <c r="CH335" s="96"/>
      <c r="CI335" s="96"/>
      <c r="CJ335" s="96"/>
      <c r="CK335" s="96"/>
      <c r="CL335" s="96"/>
      <c r="CM335" s="96"/>
      <c r="CN335" s="96"/>
      <c r="CO335" s="96"/>
      <c r="CP335" s="96"/>
      <c r="CQ335" s="96"/>
      <c r="CR335" s="27"/>
      <c r="CS335" s="27"/>
      <c r="CT335" s="27"/>
      <c r="CU335" s="27"/>
      <c r="CV335" s="27"/>
      <c r="CW335" s="27"/>
      <c r="CX335" s="27"/>
      <c r="CY335" s="27"/>
      <c r="CZ335" s="27"/>
      <c r="DA335" s="27"/>
      <c r="DB335" s="27"/>
      <c r="DC335" s="27"/>
      <c r="DD335" s="27"/>
      <c r="DE335" s="27"/>
      <c r="DF335" s="27"/>
      <c r="DG335" s="27"/>
      <c r="DH335" s="27"/>
      <c r="DI335" s="27"/>
      <c r="DJ335" s="27"/>
      <c r="DK335" s="27"/>
      <c r="DL335" s="27"/>
      <c r="DM335" s="27"/>
      <c r="DN335" s="27"/>
      <c r="DO335" s="27"/>
      <c r="DP335" s="27"/>
      <c r="DQ335" s="27"/>
      <c r="DR335" s="27"/>
      <c r="DS335" s="27"/>
      <c r="DT335" s="27"/>
      <c r="DU335" s="27"/>
      <c r="DV335" s="27"/>
      <c r="DW335" s="27"/>
      <c r="DX335" s="27"/>
      <c r="DY335" s="27"/>
      <c r="DZ335" s="27"/>
      <c r="EA335" s="27"/>
      <c r="EB335" s="27"/>
      <c r="EC335" s="27"/>
      <c r="ED335" s="27"/>
      <c r="EE335" s="27"/>
      <c r="EF335" s="27"/>
      <c r="EG335" s="27"/>
      <c r="EH335" s="27"/>
      <c r="EI335" s="27"/>
      <c r="EJ335" s="27"/>
      <c r="EK335" s="27"/>
      <c r="EL335" s="27"/>
      <c r="EM335" s="27"/>
      <c r="EN335" s="27"/>
      <c r="EO335" s="27"/>
      <c r="EP335" s="27"/>
      <c r="EQ335" s="27"/>
      <c r="ER335" s="27"/>
      <c r="ES335" s="27"/>
      <c r="ET335" s="27"/>
      <c r="EU335" s="27"/>
      <c r="EV335" s="27"/>
      <c r="EW335" s="27"/>
      <c r="EX335" s="27"/>
      <c r="EY335" s="27"/>
      <c r="EZ335" s="27"/>
      <c r="FA335" s="27"/>
      <c r="FB335" s="27"/>
      <c r="FC335" s="27"/>
      <c r="FD335" s="27"/>
      <c r="FE335" s="27"/>
      <c r="FF335" s="27"/>
      <c r="FG335" s="27"/>
      <c r="FH335" s="27"/>
      <c r="FI335" s="27"/>
      <c r="FJ335" s="27"/>
      <c r="FK335" s="27"/>
      <c r="FL335" s="27"/>
      <c r="FM335" s="27"/>
      <c r="FN335" s="27"/>
      <c r="FO335" s="27"/>
      <c r="FP335" s="27"/>
      <c r="FQ335" s="27"/>
      <c r="FR335" s="27"/>
      <c r="FS335" s="27"/>
      <c r="FT335" s="27"/>
      <c r="FU335" s="27"/>
      <c r="FV335" s="27"/>
    </row>
    <row r="336" spans="1:178" s="35" customFormat="1" x14ac:dyDescent="0.25">
      <c r="A336" s="344"/>
      <c r="B336" s="750" t="s">
        <v>18</v>
      </c>
      <c r="C336" s="351"/>
      <c r="D336" s="352">
        <v>10</v>
      </c>
      <c r="E336" s="352">
        <v>10</v>
      </c>
      <c r="F336" s="315"/>
      <c r="G336" s="350"/>
      <c r="H336" s="315"/>
      <c r="I336" s="350"/>
      <c r="J336" s="330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  <c r="BH336" s="96"/>
      <c r="BI336" s="96"/>
      <c r="BJ336" s="96"/>
      <c r="BK336" s="96"/>
      <c r="BL336" s="96"/>
      <c r="BM336" s="96"/>
      <c r="BN336" s="96"/>
      <c r="BO336" s="96"/>
      <c r="BP336" s="96"/>
      <c r="BQ336" s="96"/>
      <c r="BR336" s="96"/>
      <c r="BS336" s="96"/>
      <c r="BT336" s="96"/>
      <c r="BU336" s="96"/>
      <c r="BV336" s="96"/>
      <c r="BW336" s="96"/>
      <c r="BX336" s="96"/>
      <c r="BY336" s="96"/>
      <c r="BZ336" s="96"/>
      <c r="CA336" s="96"/>
      <c r="CB336" s="96"/>
      <c r="CC336" s="96"/>
      <c r="CD336" s="96"/>
      <c r="CE336" s="96"/>
      <c r="CF336" s="96"/>
      <c r="CG336" s="96"/>
      <c r="CH336" s="96"/>
      <c r="CI336" s="96"/>
      <c r="CJ336" s="96"/>
      <c r="CK336" s="96"/>
      <c r="CL336" s="96"/>
      <c r="CM336" s="96"/>
      <c r="CN336" s="96"/>
      <c r="CO336" s="96"/>
      <c r="CP336" s="96"/>
      <c r="CQ336" s="96"/>
    </row>
    <row r="337" spans="1:178" s="35" customFormat="1" x14ac:dyDescent="0.25">
      <c r="A337" s="344"/>
      <c r="B337" s="750" t="s">
        <v>20</v>
      </c>
      <c r="C337" s="351"/>
      <c r="D337" s="352">
        <v>12.5</v>
      </c>
      <c r="E337" s="352">
        <v>12.5</v>
      </c>
      <c r="F337" s="315"/>
      <c r="G337" s="350"/>
      <c r="H337" s="315"/>
      <c r="I337" s="350"/>
      <c r="J337" s="330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  <c r="BH337" s="96"/>
      <c r="BI337" s="96"/>
      <c r="BJ337" s="96"/>
      <c r="BK337" s="96"/>
      <c r="BL337" s="96"/>
      <c r="BM337" s="96"/>
      <c r="BN337" s="96"/>
      <c r="BO337" s="96"/>
      <c r="BP337" s="96"/>
      <c r="BQ337" s="96"/>
      <c r="BR337" s="96"/>
      <c r="BS337" s="96"/>
      <c r="BT337" s="96"/>
      <c r="BU337" s="96"/>
      <c r="BV337" s="96"/>
      <c r="BW337" s="96"/>
      <c r="BX337" s="96"/>
      <c r="BY337" s="96"/>
      <c r="BZ337" s="96"/>
      <c r="CA337" s="96"/>
      <c r="CB337" s="96"/>
      <c r="CC337" s="96"/>
      <c r="CD337" s="96"/>
      <c r="CE337" s="96"/>
      <c r="CF337" s="96"/>
      <c r="CG337" s="96"/>
      <c r="CH337" s="96"/>
      <c r="CI337" s="96"/>
      <c r="CJ337" s="96"/>
      <c r="CK337" s="96"/>
      <c r="CL337" s="96"/>
      <c r="CM337" s="96"/>
      <c r="CN337" s="96"/>
      <c r="CO337" s="96"/>
      <c r="CP337" s="96"/>
      <c r="CQ337" s="96"/>
    </row>
    <row r="338" spans="1:178" s="35" customFormat="1" x14ac:dyDescent="0.25">
      <c r="A338" s="344"/>
      <c r="B338" s="750" t="s">
        <v>34</v>
      </c>
      <c r="C338" s="351"/>
      <c r="D338" s="352">
        <v>0.8</v>
      </c>
      <c r="E338" s="352">
        <v>0.8</v>
      </c>
      <c r="F338" s="315"/>
      <c r="G338" s="350"/>
      <c r="H338" s="315"/>
      <c r="I338" s="350"/>
      <c r="J338" s="330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  <c r="BH338" s="96"/>
      <c r="BI338" s="96"/>
      <c r="BJ338" s="96"/>
      <c r="BK338" s="96"/>
      <c r="BL338" s="96"/>
      <c r="BM338" s="96"/>
      <c r="BN338" s="96"/>
      <c r="BO338" s="96"/>
      <c r="BP338" s="96"/>
      <c r="BQ338" s="96"/>
      <c r="BR338" s="96"/>
      <c r="BS338" s="96"/>
      <c r="BT338" s="96"/>
      <c r="BU338" s="96"/>
      <c r="BV338" s="96"/>
      <c r="BW338" s="96"/>
      <c r="BX338" s="96"/>
      <c r="BY338" s="96"/>
      <c r="BZ338" s="96"/>
      <c r="CA338" s="96"/>
      <c r="CB338" s="96"/>
      <c r="CC338" s="96"/>
      <c r="CD338" s="96"/>
      <c r="CE338" s="96"/>
      <c r="CF338" s="96"/>
      <c r="CG338" s="96"/>
      <c r="CH338" s="96"/>
      <c r="CI338" s="96"/>
      <c r="CJ338" s="96"/>
      <c r="CK338" s="96"/>
      <c r="CL338" s="96"/>
      <c r="CM338" s="96"/>
      <c r="CN338" s="96"/>
      <c r="CO338" s="96"/>
      <c r="CP338" s="96"/>
      <c r="CQ338" s="96"/>
    </row>
    <row r="339" spans="1:178" s="35" customFormat="1" x14ac:dyDescent="0.25">
      <c r="A339" s="344"/>
      <c r="B339" s="750" t="s">
        <v>19</v>
      </c>
      <c r="C339" s="351"/>
      <c r="D339" s="316">
        <v>0.4</v>
      </c>
      <c r="E339" s="352">
        <v>0.4</v>
      </c>
      <c r="F339" s="315"/>
      <c r="G339" s="350"/>
      <c r="H339" s="315"/>
      <c r="I339" s="350"/>
      <c r="J339" s="330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  <c r="BH339" s="96"/>
      <c r="BI339" s="96"/>
      <c r="BJ339" s="96"/>
      <c r="BK339" s="96"/>
      <c r="BL339" s="96"/>
      <c r="BM339" s="96"/>
      <c r="BN339" s="96"/>
      <c r="BO339" s="96"/>
      <c r="BP339" s="96"/>
      <c r="BQ339" s="96"/>
      <c r="BR339" s="96"/>
      <c r="BS339" s="96"/>
      <c r="BT339" s="96"/>
      <c r="BU339" s="96"/>
      <c r="BV339" s="96"/>
      <c r="BW339" s="96"/>
      <c r="BX339" s="96"/>
      <c r="BY339" s="96"/>
      <c r="BZ339" s="96"/>
      <c r="CA339" s="96"/>
      <c r="CB339" s="96"/>
      <c r="CC339" s="96"/>
      <c r="CD339" s="96"/>
      <c r="CE339" s="96"/>
      <c r="CF339" s="96"/>
      <c r="CG339" s="96"/>
      <c r="CH339" s="96"/>
      <c r="CI339" s="96"/>
      <c r="CJ339" s="96"/>
      <c r="CK339" s="96"/>
      <c r="CL339" s="96"/>
      <c r="CM339" s="96"/>
      <c r="CN339" s="96"/>
      <c r="CO339" s="96"/>
      <c r="CP339" s="96"/>
      <c r="CQ339" s="96"/>
    </row>
    <row r="340" spans="1:178" s="36" customFormat="1" x14ac:dyDescent="0.25">
      <c r="A340" s="344" t="s">
        <v>158</v>
      </c>
      <c r="B340" s="345"/>
      <c r="C340" s="346" t="s">
        <v>254</v>
      </c>
      <c r="D340" s="347"/>
      <c r="E340" s="348"/>
      <c r="F340" s="349">
        <v>0.05</v>
      </c>
      <c r="G340" s="350">
        <v>0.01</v>
      </c>
      <c r="H340" s="315">
        <v>4.42</v>
      </c>
      <c r="I340" s="350">
        <v>18</v>
      </c>
      <c r="J340" s="330" t="s">
        <v>248</v>
      </c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  <c r="AL340" s="137"/>
      <c r="AM340" s="137"/>
      <c r="AN340" s="137"/>
      <c r="AO340" s="137"/>
      <c r="AP340" s="137"/>
      <c r="AQ340" s="137"/>
      <c r="AR340" s="137"/>
      <c r="AS340" s="137"/>
      <c r="AT340" s="137"/>
      <c r="AU340" s="137"/>
      <c r="AV340" s="137"/>
      <c r="AW340" s="137"/>
      <c r="AX340" s="137"/>
      <c r="AY340" s="137"/>
      <c r="AZ340" s="137"/>
      <c r="BA340" s="137"/>
      <c r="BB340" s="137"/>
      <c r="BC340" s="137"/>
      <c r="BD340" s="137"/>
      <c r="BE340" s="137"/>
      <c r="BF340" s="137"/>
      <c r="BG340" s="137"/>
      <c r="BH340" s="137"/>
      <c r="BI340" s="137"/>
      <c r="BJ340" s="137"/>
      <c r="BK340" s="137"/>
      <c r="BL340" s="137"/>
      <c r="BM340" s="137"/>
      <c r="BN340" s="137"/>
      <c r="BO340" s="137"/>
      <c r="BP340" s="137"/>
      <c r="BQ340" s="137"/>
      <c r="BR340" s="137"/>
      <c r="BS340" s="137"/>
      <c r="BT340" s="137"/>
      <c r="BU340" s="137"/>
      <c r="BV340" s="137"/>
      <c r="BW340" s="137"/>
      <c r="BX340" s="137"/>
      <c r="BY340" s="137"/>
      <c r="BZ340" s="137"/>
      <c r="CA340" s="137"/>
      <c r="CB340" s="137"/>
      <c r="CC340" s="137"/>
      <c r="CD340" s="137"/>
      <c r="CE340" s="137"/>
      <c r="CF340" s="137"/>
      <c r="CG340" s="137"/>
      <c r="CH340" s="137"/>
      <c r="CI340" s="137"/>
      <c r="CJ340" s="137"/>
      <c r="CK340" s="137"/>
      <c r="CL340" s="137"/>
      <c r="CM340" s="137"/>
      <c r="CN340" s="137"/>
      <c r="CO340" s="137"/>
      <c r="CP340" s="137"/>
      <c r="CQ340" s="137"/>
    </row>
    <row r="341" spans="1:178" s="36" customFormat="1" x14ac:dyDescent="0.25">
      <c r="A341" s="344"/>
      <c r="B341" s="314" t="s">
        <v>59</v>
      </c>
      <c r="C341" s="353"/>
      <c r="D341" s="316">
        <v>0.2</v>
      </c>
      <c r="E341" s="352">
        <v>0.2</v>
      </c>
      <c r="F341" s="349"/>
      <c r="G341" s="349"/>
      <c r="H341" s="350"/>
      <c r="I341" s="350"/>
      <c r="J341" s="330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  <c r="AI341" s="137"/>
      <c r="AJ341" s="137"/>
      <c r="AK341" s="137"/>
      <c r="AL341" s="137"/>
      <c r="AM341" s="137"/>
      <c r="AN341" s="137"/>
      <c r="AO341" s="137"/>
      <c r="AP341" s="137"/>
      <c r="AQ341" s="137"/>
      <c r="AR341" s="137"/>
      <c r="AS341" s="137"/>
      <c r="AT341" s="137"/>
      <c r="AU341" s="137"/>
      <c r="AV341" s="137"/>
      <c r="AW341" s="137"/>
      <c r="AX341" s="137"/>
      <c r="AY341" s="137"/>
      <c r="AZ341" s="137"/>
      <c r="BA341" s="137"/>
      <c r="BB341" s="137"/>
      <c r="BC341" s="137"/>
      <c r="BD341" s="137"/>
      <c r="BE341" s="137"/>
      <c r="BF341" s="137"/>
      <c r="BG341" s="137"/>
      <c r="BH341" s="137"/>
      <c r="BI341" s="137"/>
      <c r="BJ341" s="137"/>
      <c r="BK341" s="137"/>
      <c r="BL341" s="137"/>
      <c r="BM341" s="137"/>
      <c r="BN341" s="137"/>
      <c r="BO341" s="137"/>
      <c r="BP341" s="137"/>
      <c r="BQ341" s="137"/>
      <c r="BR341" s="137"/>
      <c r="BS341" s="137"/>
      <c r="BT341" s="137"/>
      <c r="BU341" s="137"/>
      <c r="BV341" s="137"/>
      <c r="BW341" s="137"/>
      <c r="BX341" s="137"/>
      <c r="BY341" s="137"/>
      <c r="BZ341" s="137"/>
      <c r="CA341" s="137"/>
      <c r="CB341" s="137"/>
      <c r="CC341" s="137"/>
      <c r="CD341" s="137"/>
      <c r="CE341" s="137"/>
      <c r="CF341" s="137"/>
      <c r="CG341" s="137"/>
      <c r="CH341" s="137"/>
      <c r="CI341" s="137"/>
      <c r="CJ341" s="137"/>
      <c r="CK341" s="137"/>
      <c r="CL341" s="137"/>
      <c r="CM341" s="137"/>
      <c r="CN341" s="137"/>
      <c r="CO341" s="137"/>
      <c r="CP341" s="137"/>
      <c r="CQ341" s="137"/>
    </row>
    <row r="342" spans="1:178" s="36" customFormat="1" x14ac:dyDescent="0.25">
      <c r="A342" s="344"/>
      <c r="B342" s="314" t="s">
        <v>50</v>
      </c>
      <c r="C342" s="353"/>
      <c r="D342" s="316">
        <v>4</v>
      </c>
      <c r="E342" s="352">
        <v>4</v>
      </c>
      <c r="F342" s="349"/>
      <c r="G342" s="349"/>
      <c r="H342" s="350"/>
      <c r="I342" s="349"/>
      <c r="J342" s="330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  <c r="AL342" s="137"/>
      <c r="AM342" s="137"/>
      <c r="AN342" s="137"/>
      <c r="AO342" s="137"/>
      <c r="AP342" s="137"/>
      <c r="AQ342" s="137"/>
      <c r="AR342" s="137"/>
      <c r="AS342" s="137"/>
      <c r="AT342" s="137"/>
      <c r="AU342" s="137"/>
      <c r="AV342" s="137"/>
      <c r="AW342" s="137"/>
      <c r="AX342" s="137"/>
      <c r="AY342" s="137"/>
      <c r="AZ342" s="137"/>
      <c r="BA342" s="137"/>
      <c r="BB342" s="137"/>
      <c r="BC342" s="137"/>
      <c r="BD342" s="137"/>
      <c r="BE342" s="137"/>
      <c r="BF342" s="137"/>
      <c r="BG342" s="137"/>
      <c r="BH342" s="137"/>
      <c r="BI342" s="137"/>
      <c r="BJ342" s="137"/>
      <c r="BK342" s="137"/>
      <c r="BL342" s="137"/>
      <c r="BM342" s="137"/>
      <c r="BN342" s="137"/>
      <c r="BO342" s="137"/>
      <c r="BP342" s="137"/>
      <c r="BQ342" s="137"/>
      <c r="BR342" s="137"/>
      <c r="BS342" s="137"/>
      <c r="BT342" s="137"/>
      <c r="BU342" s="137"/>
      <c r="BV342" s="137"/>
      <c r="BW342" s="137"/>
      <c r="BX342" s="137"/>
      <c r="BY342" s="137"/>
      <c r="BZ342" s="137"/>
      <c r="CA342" s="137"/>
      <c r="CB342" s="137"/>
      <c r="CC342" s="137"/>
      <c r="CD342" s="137"/>
      <c r="CE342" s="137"/>
      <c r="CF342" s="137"/>
      <c r="CG342" s="137"/>
      <c r="CH342" s="137"/>
      <c r="CI342" s="137"/>
      <c r="CJ342" s="137"/>
      <c r="CK342" s="137"/>
      <c r="CL342" s="137"/>
      <c r="CM342" s="137"/>
      <c r="CN342" s="137"/>
      <c r="CO342" s="137"/>
      <c r="CP342" s="137"/>
      <c r="CQ342" s="137"/>
    </row>
    <row r="343" spans="1:178" s="36" customFormat="1" x14ac:dyDescent="0.25">
      <c r="A343" s="344"/>
      <c r="B343" s="314" t="s">
        <v>17</v>
      </c>
      <c r="C343" s="353"/>
      <c r="D343" s="316">
        <v>160</v>
      </c>
      <c r="E343" s="352">
        <v>160</v>
      </c>
      <c r="F343" s="349"/>
      <c r="G343" s="349"/>
      <c r="H343" s="350"/>
      <c r="I343" s="349"/>
      <c r="J343" s="330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  <c r="AI343" s="137"/>
      <c r="AJ343" s="137"/>
      <c r="AK343" s="137"/>
      <c r="AL343" s="137"/>
      <c r="AM343" s="137"/>
      <c r="AN343" s="137"/>
      <c r="AO343" s="137"/>
      <c r="AP343" s="137"/>
      <c r="AQ343" s="137"/>
      <c r="AR343" s="137"/>
      <c r="AS343" s="137"/>
      <c r="AT343" s="137"/>
      <c r="AU343" s="137"/>
      <c r="AV343" s="137"/>
      <c r="AW343" s="137"/>
      <c r="AX343" s="137"/>
      <c r="AY343" s="137"/>
      <c r="AZ343" s="137"/>
      <c r="BA343" s="137"/>
      <c r="BB343" s="137"/>
      <c r="BC343" s="137"/>
      <c r="BD343" s="137"/>
      <c r="BE343" s="137"/>
      <c r="BF343" s="137"/>
      <c r="BG343" s="137"/>
      <c r="BH343" s="137"/>
      <c r="BI343" s="137"/>
      <c r="BJ343" s="137"/>
      <c r="BK343" s="137"/>
      <c r="BL343" s="137"/>
      <c r="BM343" s="137"/>
      <c r="BN343" s="137"/>
      <c r="BO343" s="137"/>
      <c r="BP343" s="137"/>
      <c r="BQ343" s="137"/>
      <c r="BR343" s="137"/>
      <c r="BS343" s="137"/>
      <c r="BT343" s="137"/>
      <c r="BU343" s="137"/>
      <c r="BV343" s="137"/>
      <c r="BW343" s="137"/>
      <c r="BX343" s="137"/>
      <c r="BY343" s="137"/>
      <c r="BZ343" s="137"/>
      <c r="CA343" s="137"/>
      <c r="CB343" s="137"/>
      <c r="CC343" s="137"/>
      <c r="CD343" s="137"/>
      <c r="CE343" s="137"/>
      <c r="CF343" s="137"/>
      <c r="CG343" s="137"/>
      <c r="CH343" s="137"/>
      <c r="CI343" s="137"/>
      <c r="CJ343" s="137"/>
      <c r="CK343" s="137"/>
      <c r="CL343" s="137"/>
      <c r="CM343" s="137"/>
      <c r="CN343" s="137"/>
      <c r="CO343" s="137"/>
      <c r="CP343" s="137"/>
      <c r="CQ343" s="137"/>
    </row>
    <row r="344" spans="1:178" s="35" customFormat="1" ht="16.5" thickBot="1" x14ac:dyDescent="0.3">
      <c r="A344" s="340" t="s">
        <v>38</v>
      </c>
      <c r="B344" s="318"/>
      <c r="C344" s="341">
        <v>20</v>
      </c>
      <c r="D344" s="343">
        <v>20</v>
      </c>
      <c r="E344" s="341">
        <v>20</v>
      </c>
      <c r="F344" s="370">
        <v>1.6</v>
      </c>
      <c r="G344" s="369">
        <v>0.2</v>
      </c>
      <c r="H344" s="389">
        <v>9.8000000000000007</v>
      </c>
      <c r="I344" s="390">
        <v>47</v>
      </c>
      <c r="J344" s="330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  <c r="BH344" s="96"/>
      <c r="BI344" s="96"/>
      <c r="BJ344" s="96"/>
      <c r="BK344" s="96"/>
      <c r="BL344" s="96"/>
      <c r="BM344" s="96"/>
      <c r="BN344" s="96"/>
      <c r="BO344" s="96"/>
      <c r="BP344" s="96"/>
      <c r="BQ344" s="96"/>
      <c r="BR344" s="96"/>
      <c r="BS344" s="96"/>
      <c r="BT344" s="96"/>
      <c r="BU344" s="96"/>
      <c r="BV344" s="96"/>
      <c r="BW344" s="96"/>
      <c r="BX344" s="96"/>
      <c r="BY344" s="96"/>
      <c r="BZ344" s="96"/>
      <c r="CA344" s="96"/>
      <c r="CB344" s="96"/>
      <c r="CC344" s="96"/>
      <c r="CD344" s="96"/>
      <c r="CE344" s="96"/>
      <c r="CF344" s="96"/>
      <c r="CG344" s="96"/>
      <c r="CH344" s="96"/>
      <c r="CI344" s="96"/>
      <c r="CJ344" s="96"/>
      <c r="CK344" s="96"/>
      <c r="CL344" s="96"/>
      <c r="CM344" s="96"/>
      <c r="CN344" s="96"/>
      <c r="CO344" s="96"/>
      <c r="CP344" s="96"/>
      <c r="CQ344" s="96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  <c r="DB344" s="27"/>
      <c r="DC344" s="27"/>
      <c r="DD344" s="27"/>
      <c r="DE344" s="27"/>
      <c r="DF344" s="27"/>
      <c r="DG344" s="27"/>
      <c r="DH344" s="27"/>
      <c r="DI344" s="27"/>
      <c r="DJ344" s="27"/>
      <c r="DK344" s="27"/>
      <c r="DL344" s="27"/>
      <c r="DM344" s="27"/>
      <c r="DN344" s="27"/>
      <c r="DO344" s="27"/>
      <c r="DP344" s="27"/>
      <c r="DQ344" s="27"/>
      <c r="DR344" s="27"/>
      <c r="DS344" s="27"/>
      <c r="DT344" s="27"/>
      <c r="DU344" s="27"/>
      <c r="DV344" s="27"/>
      <c r="DW344" s="27"/>
      <c r="DX344" s="27"/>
      <c r="DY344" s="27"/>
      <c r="DZ344" s="27"/>
      <c r="EA344" s="27"/>
      <c r="EB344" s="27"/>
      <c r="EC344" s="27"/>
      <c r="ED344" s="27"/>
      <c r="EE344" s="27"/>
      <c r="EF344" s="27"/>
      <c r="EG344" s="27"/>
      <c r="EH344" s="27"/>
      <c r="EI344" s="27"/>
      <c r="EJ344" s="27"/>
      <c r="EK344" s="27"/>
      <c r="EL344" s="27"/>
      <c r="EM344" s="27"/>
      <c r="EN344" s="27"/>
      <c r="EO344" s="27"/>
      <c r="EP344" s="27"/>
      <c r="EQ344" s="27"/>
      <c r="ER344" s="27"/>
      <c r="ES344" s="27"/>
      <c r="ET344" s="27"/>
      <c r="EU344" s="27"/>
      <c r="EV344" s="27"/>
      <c r="EW344" s="27"/>
      <c r="EX344" s="27"/>
      <c r="EY344" s="27"/>
      <c r="EZ344" s="27"/>
      <c r="FA344" s="27"/>
      <c r="FB344" s="27"/>
      <c r="FC344" s="27"/>
      <c r="FD344" s="27"/>
      <c r="FE344" s="27"/>
      <c r="FF344" s="27"/>
      <c r="FG344" s="27"/>
      <c r="FH344" s="27"/>
      <c r="FI344" s="27"/>
      <c r="FJ344" s="27"/>
      <c r="FK344" s="27"/>
      <c r="FL344" s="27"/>
      <c r="FM344" s="27"/>
      <c r="FN344" s="27"/>
      <c r="FO344" s="27"/>
      <c r="FP344" s="27"/>
      <c r="FQ344" s="27"/>
      <c r="FR344" s="27"/>
      <c r="FS344" s="27"/>
      <c r="FT344" s="27"/>
      <c r="FU344" s="27"/>
      <c r="FV344" s="27"/>
    </row>
    <row r="345" spans="1:178" s="26" customFormat="1" ht="16.5" thickBot="1" x14ac:dyDescent="0.3">
      <c r="A345" s="358" t="s">
        <v>26</v>
      </c>
      <c r="B345" s="359"/>
      <c r="C345" s="360">
        <v>425</v>
      </c>
      <c r="D345" s="361"/>
      <c r="E345" s="360"/>
      <c r="F345" s="332">
        <f>SUM(F328:F344)</f>
        <v>12.25</v>
      </c>
      <c r="G345" s="332">
        <f>SUM(G328:G344)</f>
        <v>12.249999999999998</v>
      </c>
      <c r="H345" s="332">
        <f>SUM(H328:H344)</f>
        <v>58.59</v>
      </c>
      <c r="I345" s="332">
        <f>SUM(I328:I344)</f>
        <v>386</v>
      </c>
      <c r="J345" s="333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  <c r="BI345" s="69"/>
      <c r="BJ345" s="69"/>
      <c r="BK345" s="69"/>
      <c r="BL345" s="69"/>
      <c r="BM345" s="69"/>
      <c r="BN345" s="69"/>
      <c r="BO345" s="69"/>
      <c r="BP345" s="69"/>
      <c r="BQ345" s="69"/>
      <c r="BR345" s="69"/>
      <c r="BS345" s="69"/>
      <c r="BT345" s="69"/>
      <c r="BU345" s="69"/>
      <c r="BV345" s="69"/>
      <c r="BW345" s="69"/>
      <c r="BX345" s="69"/>
      <c r="BY345" s="69"/>
      <c r="BZ345" s="69"/>
      <c r="CA345" s="69"/>
      <c r="CB345" s="69"/>
      <c r="CC345" s="69"/>
      <c r="CD345" s="69"/>
      <c r="CE345" s="69"/>
      <c r="CF345" s="69"/>
      <c r="CG345" s="69"/>
      <c r="CH345" s="69"/>
      <c r="CI345" s="69"/>
      <c r="CJ345" s="69"/>
      <c r="CK345" s="69"/>
      <c r="CL345" s="69"/>
      <c r="CM345" s="69"/>
      <c r="CN345" s="69"/>
      <c r="CO345" s="69"/>
      <c r="CP345" s="69"/>
      <c r="CQ345" s="69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</row>
    <row r="346" spans="1:178" s="26" customFormat="1" ht="16.5" thickBot="1" x14ac:dyDescent="0.3">
      <c r="A346" s="497" t="s">
        <v>60</v>
      </c>
      <c r="B346" s="319"/>
      <c r="C346" s="498">
        <f>C294+C297+C326+C345</f>
        <v>1363</v>
      </c>
      <c r="D346" s="499"/>
      <c r="E346" s="500"/>
      <c r="F346" s="501">
        <f>F294+F297+F326+F345</f>
        <v>37.51</v>
      </c>
      <c r="G346" s="501">
        <f>G294+G297+G326+G345</f>
        <v>40.619999999999997</v>
      </c>
      <c r="H346" s="501">
        <f>H294+H297+H326+H345</f>
        <v>185.46</v>
      </c>
      <c r="I346" s="501">
        <f>I294+I297+I326+I345</f>
        <v>1250.94</v>
      </c>
      <c r="J346" s="330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/>
      <c r="BK346" s="69"/>
      <c r="BL346" s="69"/>
      <c r="BM346" s="69"/>
      <c r="BN346" s="69"/>
      <c r="BO346" s="69"/>
      <c r="BP346" s="69"/>
      <c r="BQ346" s="69"/>
      <c r="BR346" s="69"/>
      <c r="BS346" s="69"/>
      <c r="BT346" s="69"/>
      <c r="BU346" s="69"/>
      <c r="BV346" s="69"/>
      <c r="BW346" s="69"/>
      <c r="BX346" s="69"/>
      <c r="BY346" s="69"/>
      <c r="BZ346" s="69"/>
      <c r="CA346" s="69"/>
      <c r="CB346" s="69"/>
      <c r="CC346" s="69"/>
      <c r="CD346" s="69"/>
      <c r="CE346" s="69"/>
      <c r="CF346" s="69"/>
      <c r="CG346" s="69"/>
      <c r="CH346" s="69"/>
      <c r="CI346" s="69"/>
      <c r="CJ346" s="69"/>
      <c r="CK346" s="69"/>
      <c r="CL346" s="69"/>
      <c r="CM346" s="69"/>
      <c r="CN346" s="69"/>
      <c r="CO346" s="69"/>
      <c r="CP346" s="69"/>
      <c r="CQ346" s="69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</row>
    <row r="347" spans="1:178" s="26" customFormat="1" x14ac:dyDescent="0.25">
      <c r="A347" s="317"/>
      <c r="B347" s="318"/>
      <c r="C347" s="400"/>
      <c r="D347" s="502"/>
      <c r="E347" s="357"/>
      <c r="F347" s="320"/>
      <c r="G347" s="320"/>
      <c r="H347" s="320"/>
      <c r="I347" s="320"/>
      <c r="J347" s="402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  <c r="BI347" s="69"/>
      <c r="BJ347" s="69"/>
      <c r="BK347" s="69"/>
      <c r="BL347" s="69"/>
      <c r="BM347" s="69"/>
      <c r="BN347" s="69"/>
      <c r="BO347" s="69"/>
      <c r="BP347" s="69"/>
      <c r="BQ347" s="69"/>
      <c r="BR347" s="69"/>
      <c r="BS347" s="69"/>
      <c r="BT347" s="69"/>
      <c r="BU347" s="69"/>
      <c r="BV347" s="69"/>
      <c r="BW347" s="69"/>
      <c r="BX347" s="69"/>
      <c r="BY347" s="69"/>
      <c r="BZ347" s="69"/>
      <c r="CA347" s="69"/>
      <c r="CB347" s="69"/>
      <c r="CC347" s="69"/>
      <c r="CD347" s="69"/>
      <c r="CE347" s="69"/>
      <c r="CF347" s="69"/>
      <c r="CG347" s="69"/>
      <c r="CH347" s="69"/>
      <c r="CI347" s="69"/>
      <c r="CJ347" s="69"/>
      <c r="CK347" s="69"/>
      <c r="CL347" s="69"/>
      <c r="CM347" s="69"/>
      <c r="CN347" s="69"/>
      <c r="CO347" s="69"/>
      <c r="CP347" s="69"/>
      <c r="CQ347" s="69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</row>
    <row r="348" spans="1:178" s="28" customFormat="1" ht="16.5" thickBot="1" x14ac:dyDescent="0.3">
      <c r="A348" s="317" t="s">
        <v>97</v>
      </c>
      <c r="B348" s="318"/>
      <c r="C348" s="319"/>
      <c r="D348" s="318"/>
      <c r="E348" s="318"/>
      <c r="F348" s="320"/>
      <c r="G348" s="320"/>
      <c r="H348" s="320"/>
      <c r="I348" s="320"/>
      <c r="J348" s="403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165"/>
      <c r="AI348" s="165"/>
      <c r="AJ348" s="165"/>
      <c r="AK348" s="165"/>
      <c r="AL348" s="165"/>
      <c r="AM348" s="165"/>
      <c r="AN348" s="165"/>
      <c r="AO348" s="165"/>
      <c r="AP348" s="165"/>
      <c r="AQ348" s="165"/>
      <c r="AR348" s="165"/>
      <c r="AS348" s="165"/>
      <c r="AT348" s="165"/>
      <c r="AU348" s="165"/>
      <c r="AV348" s="165"/>
      <c r="AW348" s="165"/>
      <c r="AX348" s="165"/>
      <c r="AY348" s="165"/>
      <c r="AZ348" s="165"/>
      <c r="BA348" s="165"/>
      <c r="BB348" s="165"/>
      <c r="BC348" s="165"/>
      <c r="BD348" s="165"/>
      <c r="BE348" s="165"/>
      <c r="BF348" s="165"/>
      <c r="BG348" s="165"/>
      <c r="BH348" s="165"/>
      <c r="BI348" s="165"/>
      <c r="BJ348" s="165"/>
      <c r="BK348" s="165"/>
      <c r="BL348" s="165"/>
      <c r="BM348" s="165"/>
      <c r="BN348" s="165"/>
      <c r="BO348" s="165"/>
      <c r="BP348" s="165"/>
      <c r="BQ348" s="165"/>
      <c r="BR348" s="165"/>
      <c r="BS348" s="165"/>
      <c r="BT348" s="165"/>
      <c r="BU348" s="165"/>
      <c r="BV348" s="165"/>
      <c r="BW348" s="165"/>
      <c r="BX348" s="165"/>
      <c r="BY348" s="165"/>
      <c r="BZ348" s="165"/>
      <c r="CA348" s="165"/>
      <c r="CB348" s="165"/>
      <c r="CC348" s="165"/>
      <c r="CD348" s="165"/>
      <c r="CE348" s="165"/>
      <c r="CF348" s="165"/>
      <c r="CG348" s="165"/>
      <c r="CH348" s="165"/>
      <c r="CI348" s="165"/>
      <c r="CJ348" s="165"/>
      <c r="CK348" s="165"/>
      <c r="CL348" s="165"/>
      <c r="CM348" s="165"/>
      <c r="CN348" s="165"/>
      <c r="CO348" s="165"/>
      <c r="CP348" s="165"/>
      <c r="CQ348" s="165"/>
    </row>
    <row r="349" spans="1:178" ht="31.5" x14ac:dyDescent="0.25">
      <c r="A349" s="800" t="s">
        <v>224</v>
      </c>
      <c r="B349" s="801"/>
      <c r="C349" s="793" t="s">
        <v>220</v>
      </c>
      <c r="D349" s="322" t="s">
        <v>3</v>
      </c>
      <c r="E349" s="321" t="s">
        <v>3</v>
      </c>
      <c r="F349" s="802" t="s">
        <v>221</v>
      </c>
      <c r="G349" s="803"/>
      <c r="H349" s="804"/>
      <c r="I349" s="322" t="s">
        <v>4</v>
      </c>
      <c r="J349" s="323" t="s">
        <v>222</v>
      </c>
    </row>
    <row r="350" spans="1:178" ht="16.5" thickBot="1" x14ac:dyDescent="0.3">
      <c r="A350" s="796" t="s">
        <v>223</v>
      </c>
      <c r="B350" s="797"/>
      <c r="C350" s="794"/>
      <c r="D350" s="324" t="s">
        <v>5</v>
      </c>
      <c r="E350" s="325" t="s">
        <v>5</v>
      </c>
      <c r="F350" s="326"/>
      <c r="G350" s="327"/>
      <c r="H350" s="328"/>
      <c r="I350" s="324" t="s">
        <v>6</v>
      </c>
      <c r="J350" s="330"/>
    </row>
    <row r="351" spans="1:178" ht="16.5" thickBot="1" x14ac:dyDescent="0.3">
      <c r="A351" s="798"/>
      <c r="B351" s="799"/>
      <c r="C351" s="795"/>
      <c r="D351" s="331" t="s">
        <v>7</v>
      </c>
      <c r="E351" s="331" t="s">
        <v>8</v>
      </c>
      <c r="F351" s="331" t="s">
        <v>9</v>
      </c>
      <c r="G351" s="331" t="s">
        <v>10</v>
      </c>
      <c r="H351" s="332" t="s">
        <v>11</v>
      </c>
      <c r="I351" s="332" t="s">
        <v>12</v>
      </c>
      <c r="J351" s="333"/>
    </row>
    <row r="352" spans="1:178" x14ac:dyDescent="0.25">
      <c r="A352" s="334"/>
      <c r="B352" s="335" t="s">
        <v>13</v>
      </c>
      <c r="C352" s="336"/>
      <c r="D352" s="406"/>
      <c r="E352" s="338"/>
      <c r="F352" s="322"/>
      <c r="G352" s="322"/>
      <c r="H352" s="321"/>
      <c r="I352" s="321"/>
      <c r="J352" s="323"/>
    </row>
    <row r="353" spans="1:178" ht="22.5" customHeight="1" x14ac:dyDescent="0.25">
      <c r="A353" s="340" t="s">
        <v>182</v>
      </c>
      <c r="C353" s="341" t="s">
        <v>242</v>
      </c>
      <c r="D353" s="357"/>
      <c r="E353" s="341"/>
      <c r="F353" s="337">
        <v>6.15</v>
      </c>
      <c r="G353" s="337">
        <v>5.92</v>
      </c>
      <c r="H353" s="341">
        <v>14.4</v>
      </c>
      <c r="I353" s="341">
        <v>135</v>
      </c>
      <c r="J353" s="330" t="s">
        <v>89</v>
      </c>
    </row>
    <row r="354" spans="1:178" x14ac:dyDescent="0.25">
      <c r="A354" s="340"/>
      <c r="B354" s="318" t="s">
        <v>15</v>
      </c>
      <c r="C354" s="341"/>
      <c r="D354" s="337">
        <v>19</v>
      </c>
      <c r="E354" s="341">
        <v>19</v>
      </c>
      <c r="F354" s="337"/>
      <c r="G354" s="337"/>
      <c r="H354" s="337"/>
      <c r="I354" s="337"/>
      <c r="J354" s="330"/>
    </row>
    <row r="355" spans="1:178" x14ac:dyDescent="0.25">
      <c r="A355" s="340"/>
      <c r="B355" s="318" t="s">
        <v>16</v>
      </c>
      <c r="C355" s="341"/>
      <c r="D355" s="337">
        <v>55</v>
      </c>
      <c r="E355" s="341">
        <v>55</v>
      </c>
      <c r="F355" s="337"/>
      <c r="G355" s="337"/>
      <c r="H355" s="341"/>
      <c r="I355" s="337"/>
      <c r="J355" s="330"/>
    </row>
    <row r="356" spans="1:178" x14ac:dyDescent="0.25">
      <c r="A356" s="340"/>
      <c r="B356" s="318" t="s">
        <v>17</v>
      </c>
      <c r="C356" s="341"/>
      <c r="D356" s="337">
        <v>65</v>
      </c>
      <c r="E356" s="341">
        <v>65</v>
      </c>
      <c r="F356" s="337"/>
      <c r="G356" s="337"/>
      <c r="H356" s="341"/>
      <c r="I356" s="337"/>
      <c r="J356" s="330"/>
    </row>
    <row r="357" spans="1:178" s="26" customFormat="1" x14ac:dyDescent="0.25">
      <c r="A357" s="340"/>
      <c r="B357" s="318" t="s">
        <v>18</v>
      </c>
      <c r="C357" s="341"/>
      <c r="D357" s="337">
        <v>0.75</v>
      </c>
      <c r="E357" s="341">
        <v>0.75</v>
      </c>
      <c r="F357" s="337"/>
      <c r="G357" s="337"/>
      <c r="H357" s="341"/>
      <c r="I357" s="341"/>
      <c r="J357" s="330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/>
      <c r="BL357" s="69"/>
      <c r="BM357" s="69"/>
      <c r="BN357" s="69"/>
      <c r="BO357" s="69"/>
      <c r="BP357" s="69"/>
      <c r="BQ357" s="69"/>
      <c r="BR357" s="69"/>
      <c r="BS357" s="69"/>
      <c r="BT357" s="69"/>
      <c r="BU357" s="69"/>
      <c r="BV357" s="69"/>
      <c r="BW357" s="69"/>
      <c r="BX357" s="69"/>
      <c r="BY357" s="69"/>
      <c r="BZ357" s="69"/>
      <c r="CA357" s="69"/>
      <c r="CB357" s="69"/>
      <c r="CC357" s="69"/>
      <c r="CD357" s="69"/>
      <c r="CE357" s="69"/>
      <c r="CF357" s="69"/>
      <c r="CG357" s="69"/>
      <c r="CH357" s="69"/>
      <c r="CI357" s="69"/>
      <c r="CJ357" s="69"/>
      <c r="CK357" s="69"/>
      <c r="CL357" s="69"/>
      <c r="CM357" s="69"/>
      <c r="CN357" s="69"/>
      <c r="CO357" s="69"/>
      <c r="CP357" s="69"/>
      <c r="CQ357" s="69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</row>
    <row r="358" spans="1:178" s="26" customFormat="1" x14ac:dyDescent="0.25">
      <c r="A358" s="340"/>
      <c r="B358" s="318" t="s">
        <v>19</v>
      </c>
      <c r="C358" s="341"/>
      <c r="D358" s="337">
        <v>1</v>
      </c>
      <c r="E358" s="341">
        <v>1</v>
      </c>
      <c r="F358" s="337"/>
      <c r="G358" s="337"/>
      <c r="H358" s="341"/>
      <c r="I358" s="341"/>
      <c r="J358" s="330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69"/>
      <c r="CB358" s="69"/>
      <c r="CC358" s="69"/>
      <c r="CD358" s="69"/>
      <c r="CE358" s="69"/>
      <c r="CF358" s="69"/>
      <c r="CG358" s="69"/>
      <c r="CH358" s="69"/>
      <c r="CI358" s="69"/>
      <c r="CJ358" s="69"/>
      <c r="CK358" s="69"/>
      <c r="CL358" s="69"/>
      <c r="CM358" s="69"/>
      <c r="CN358" s="69"/>
      <c r="CO358" s="69"/>
      <c r="CP358" s="69"/>
      <c r="CQ358" s="69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</row>
    <row r="359" spans="1:178" s="26" customFormat="1" x14ac:dyDescent="0.25">
      <c r="A359" s="340"/>
      <c r="B359" s="318" t="s">
        <v>20</v>
      </c>
      <c r="C359" s="341"/>
      <c r="D359" s="337">
        <v>3</v>
      </c>
      <c r="E359" s="341">
        <v>3</v>
      </c>
      <c r="F359" s="337"/>
      <c r="G359" s="337"/>
      <c r="H359" s="341"/>
      <c r="I359" s="341"/>
      <c r="J359" s="330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69"/>
      <c r="CB359" s="69"/>
      <c r="CC359" s="69"/>
      <c r="CD359" s="69"/>
      <c r="CE359" s="69"/>
      <c r="CF359" s="69"/>
      <c r="CG359" s="69"/>
      <c r="CH359" s="69"/>
      <c r="CI359" s="69"/>
      <c r="CJ359" s="69"/>
      <c r="CK359" s="69"/>
      <c r="CL359" s="69"/>
      <c r="CM359" s="69"/>
      <c r="CN359" s="69"/>
      <c r="CO359" s="69"/>
      <c r="CP359" s="69"/>
      <c r="CQ359" s="6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</row>
    <row r="360" spans="1:178" s="26" customFormat="1" ht="31.5" x14ac:dyDescent="0.25">
      <c r="A360" s="340" t="s">
        <v>63</v>
      </c>
      <c r="B360" s="318"/>
      <c r="C360" s="341">
        <v>160</v>
      </c>
      <c r="D360" s="355"/>
      <c r="E360" s="356"/>
      <c r="F360" s="342">
        <v>2.15</v>
      </c>
      <c r="G360" s="329">
        <v>2.29</v>
      </c>
      <c r="H360" s="329">
        <v>12.09</v>
      </c>
      <c r="I360" s="342">
        <v>65.16</v>
      </c>
      <c r="J360" s="330" t="s">
        <v>317</v>
      </c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69"/>
      <c r="CB360" s="69"/>
      <c r="CC360" s="69"/>
      <c r="CD360" s="69"/>
      <c r="CE360" s="69"/>
      <c r="CF360" s="69"/>
      <c r="CG360" s="69"/>
      <c r="CH360" s="69"/>
      <c r="CI360" s="69"/>
      <c r="CJ360" s="69"/>
      <c r="CK360" s="69"/>
      <c r="CL360" s="69"/>
      <c r="CM360" s="69"/>
      <c r="CN360" s="69"/>
      <c r="CO360" s="69"/>
      <c r="CP360" s="69"/>
      <c r="CQ360" s="69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</row>
    <row r="361" spans="1:178" s="26" customFormat="1" x14ac:dyDescent="0.25">
      <c r="A361" s="340"/>
      <c r="B361" s="318" t="s">
        <v>64</v>
      </c>
      <c r="C361" s="341"/>
      <c r="D361" s="337">
        <v>1.3</v>
      </c>
      <c r="E361" s="341">
        <v>1.3</v>
      </c>
      <c r="F361" s="342"/>
      <c r="G361" s="329"/>
      <c r="H361" s="329"/>
      <c r="I361" s="342"/>
      <c r="J361" s="330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69"/>
      <c r="CB361" s="69"/>
      <c r="CC361" s="69"/>
      <c r="CD361" s="69"/>
      <c r="CE361" s="69"/>
      <c r="CF361" s="69"/>
      <c r="CG361" s="69"/>
      <c r="CH361" s="69"/>
      <c r="CI361" s="69"/>
      <c r="CJ361" s="69"/>
      <c r="CK361" s="69"/>
      <c r="CL361" s="69"/>
      <c r="CM361" s="69"/>
      <c r="CN361" s="69"/>
      <c r="CO361" s="69"/>
      <c r="CP361" s="69"/>
      <c r="CQ361" s="69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</row>
    <row r="362" spans="1:178" s="26" customFormat="1" x14ac:dyDescent="0.25">
      <c r="A362" s="317"/>
      <c r="B362" s="318" t="s">
        <v>18</v>
      </c>
      <c r="C362" s="341"/>
      <c r="D362" s="337">
        <v>7</v>
      </c>
      <c r="E362" s="341">
        <v>7</v>
      </c>
      <c r="F362" s="342"/>
      <c r="G362" s="329"/>
      <c r="H362" s="329"/>
      <c r="I362" s="342"/>
      <c r="J362" s="330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69"/>
      <c r="CB362" s="69"/>
      <c r="CC362" s="69"/>
      <c r="CD362" s="69"/>
      <c r="CE362" s="69"/>
      <c r="CF362" s="69"/>
      <c r="CG362" s="69"/>
      <c r="CH362" s="69"/>
      <c r="CI362" s="69"/>
      <c r="CJ362" s="69"/>
      <c r="CK362" s="69"/>
      <c r="CL362" s="69"/>
      <c r="CM362" s="69"/>
      <c r="CN362" s="69"/>
      <c r="CO362" s="69"/>
      <c r="CP362" s="69"/>
      <c r="CQ362" s="69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</row>
    <row r="363" spans="1:178" s="26" customFormat="1" x14ac:dyDescent="0.25">
      <c r="A363" s="404"/>
      <c r="B363" s="318" t="s">
        <v>16</v>
      </c>
      <c r="C363" s="341"/>
      <c r="D363" s="337">
        <v>80</v>
      </c>
      <c r="E363" s="341">
        <v>80</v>
      </c>
      <c r="F363" s="342"/>
      <c r="G363" s="329"/>
      <c r="H363" s="329"/>
      <c r="I363" s="342"/>
      <c r="J363" s="330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69"/>
      <c r="CB363" s="69"/>
      <c r="CC363" s="69"/>
      <c r="CD363" s="69"/>
      <c r="CE363" s="69"/>
      <c r="CF363" s="69"/>
      <c r="CG363" s="69"/>
      <c r="CH363" s="69"/>
      <c r="CI363" s="69"/>
      <c r="CJ363" s="69"/>
      <c r="CK363" s="69"/>
      <c r="CL363" s="69"/>
      <c r="CM363" s="69"/>
      <c r="CN363" s="69"/>
      <c r="CO363" s="69"/>
      <c r="CP363" s="69"/>
      <c r="CQ363" s="69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</row>
    <row r="364" spans="1:178" s="26" customFormat="1" x14ac:dyDescent="0.25">
      <c r="A364" s="404"/>
      <c r="B364" s="318" t="s">
        <v>17</v>
      </c>
      <c r="C364" s="341"/>
      <c r="D364" s="337">
        <v>90</v>
      </c>
      <c r="E364" s="341">
        <v>90</v>
      </c>
      <c r="F364" s="342"/>
      <c r="G364" s="329"/>
      <c r="H364" s="320"/>
      <c r="I364" s="342"/>
      <c r="J364" s="330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69"/>
      <c r="CB364" s="69"/>
      <c r="CC364" s="69"/>
      <c r="CD364" s="69"/>
      <c r="CE364" s="69"/>
      <c r="CF364" s="69"/>
      <c r="CG364" s="69"/>
      <c r="CH364" s="69"/>
      <c r="CI364" s="69"/>
      <c r="CJ364" s="69"/>
      <c r="CK364" s="69"/>
      <c r="CL364" s="69"/>
      <c r="CM364" s="69"/>
      <c r="CN364" s="69"/>
      <c r="CO364" s="69"/>
      <c r="CP364" s="69"/>
      <c r="CQ364" s="69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</row>
    <row r="365" spans="1:178" s="26" customFormat="1" ht="31.5" x14ac:dyDescent="0.25">
      <c r="A365" s="340" t="s">
        <v>23</v>
      </c>
      <c r="B365" s="318"/>
      <c r="C365" s="354" t="s">
        <v>156</v>
      </c>
      <c r="D365" s="355"/>
      <c r="E365" s="356"/>
      <c r="F365" s="337">
        <v>1.9</v>
      </c>
      <c r="G365" s="341">
        <v>4.4000000000000004</v>
      </c>
      <c r="H365" s="357">
        <v>13</v>
      </c>
      <c r="I365" s="341">
        <v>99</v>
      </c>
      <c r="J365" s="330" t="s">
        <v>24</v>
      </c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69"/>
      <c r="CB365" s="69"/>
      <c r="CC365" s="69"/>
      <c r="CD365" s="69"/>
      <c r="CE365" s="69"/>
      <c r="CF365" s="69"/>
      <c r="CG365" s="69"/>
      <c r="CH365" s="69"/>
      <c r="CI365" s="69"/>
      <c r="CJ365" s="69"/>
      <c r="CK365" s="69"/>
      <c r="CL365" s="69"/>
      <c r="CM365" s="69"/>
      <c r="CN365" s="69"/>
      <c r="CO365" s="69"/>
      <c r="CP365" s="69"/>
      <c r="CQ365" s="69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</row>
    <row r="366" spans="1:178" s="26" customFormat="1" x14ac:dyDescent="0.25">
      <c r="A366" s="340"/>
      <c r="B366" s="318" t="s">
        <v>25</v>
      </c>
      <c r="C366" s="341"/>
      <c r="D366" s="337">
        <v>25</v>
      </c>
      <c r="E366" s="341">
        <v>25</v>
      </c>
      <c r="F366" s="337"/>
      <c r="G366" s="341"/>
      <c r="H366" s="341"/>
      <c r="I366" s="341"/>
      <c r="J366" s="330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69"/>
      <c r="CB366" s="69"/>
      <c r="CC366" s="69"/>
      <c r="CD366" s="69"/>
      <c r="CE366" s="69"/>
      <c r="CF366" s="69"/>
      <c r="CG366" s="69"/>
      <c r="CH366" s="69"/>
      <c r="CI366" s="69"/>
      <c r="CJ366" s="69"/>
      <c r="CK366" s="69"/>
      <c r="CL366" s="69"/>
      <c r="CM366" s="69"/>
      <c r="CN366" s="69"/>
      <c r="CO366" s="69"/>
      <c r="CP366" s="69"/>
      <c r="CQ366" s="69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</row>
    <row r="367" spans="1:178" s="26" customFormat="1" ht="16.5" thickBot="1" x14ac:dyDescent="0.3">
      <c r="A367" s="340"/>
      <c r="B367" s="318" t="s">
        <v>20</v>
      </c>
      <c r="C367" s="341"/>
      <c r="D367" s="337">
        <v>5</v>
      </c>
      <c r="E367" s="341">
        <v>5</v>
      </c>
      <c r="F367" s="337" t="s">
        <v>1</v>
      </c>
      <c r="G367" s="341"/>
      <c r="H367" s="341"/>
      <c r="I367" s="341"/>
      <c r="J367" s="330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69"/>
      <c r="CB367" s="69"/>
      <c r="CC367" s="69"/>
      <c r="CD367" s="69"/>
      <c r="CE367" s="69"/>
      <c r="CF367" s="69"/>
      <c r="CG367" s="69"/>
      <c r="CH367" s="69"/>
      <c r="CI367" s="69"/>
      <c r="CJ367" s="69"/>
      <c r="CK367" s="69"/>
      <c r="CL367" s="69"/>
      <c r="CM367" s="69"/>
      <c r="CN367" s="69"/>
      <c r="CO367" s="69"/>
      <c r="CP367" s="69"/>
      <c r="CQ367" s="69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</row>
    <row r="368" spans="1:178" s="26" customFormat="1" ht="16.5" thickBot="1" x14ac:dyDescent="0.3">
      <c r="A368" s="358" t="s">
        <v>26</v>
      </c>
      <c r="B368" s="359"/>
      <c r="C368" s="360">
        <v>343</v>
      </c>
      <c r="D368" s="361"/>
      <c r="E368" s="360"/>
      <c r="F368" s="331">
        <f>SUM(F352:F367)</f>
        <v>10.200000000000001</v>
      </c>
      <c r="G368" s="331">
        <f>SUM(G352:G367)</f>
        <v>12.610000000000001</v>
      </c>
      <c r="H368" s="331">
        <f>SUM(H352:H367)</f>
        <v>39.49</v>
      </c>
      <c r="I368" s="331">
        <f>SUM(I352:I367)</f>
        <v>299.15999999999997</v>
      </c>
      <c r="J368" s="333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69"/>
      <c r="CD368" s="69"/>
      <c r="CE368" s="69"/>
      <c r="CF368" s="69"/>
      <c r="CG368" s="69"/>
      <c r="CH368" s="69"/>
      <c r="CI368" s="69"/>
      <c r="CJ368" s="69"/>
      <c r="CK368" s="69"/>
      <c r="CL368" s="69"/>
      <c r="CM368" s="69"/>
      <c r="CN368" s="69"/>
      <c r="CO368" s="69"/>
      <c r="CP368" s="69"/>
      <c r="CQ368" s="69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</row>
    <row r="369" spans="1:178" x14ac:dyDescent="0.25">
      <c r="A369" s="756" t="s">
        <v>27</v>
      </c>
      <c r="B369" s="434"/>
      <c r="C369" s="341">
        <v>125</v>
      </c>
      <c r="D369" s="357">
        <v>125</v>
      </c>
      <c r="E369" s="341">
        <v>125</v>
      </c>
      <c r="F369" s="342">
        <v>0.9</v>
      </c>
      <c r="G369" s="329">
        <v>0.9</v>
      </c>
      <c r="H369" s="320">
        <v>22</v>
      </c>
      <c r="I369" s="329">
        <v>91</v>
      </c>
      <c r="J369" s="330" t="s">
        <v>405</v>
      </c>
    </row>
    <row r="370" spans="1:178" ht="16.5" thickBot="1" x14ac:dyDescent="0.3">
      <c r="A370" s="340"/>
      <c r="C370" s="341"/>
      <c r="D370" s="357"/>
      <c r="E370" s="341"/>
      <c r="F370" s="342"/>
      <c r="G370" s="329"/>
      <c r="I370" s="329"/>
      <c r="J370" s="330"/>
    </row>
    <row r="371" spans="1:178" ht="16.5" thickBot="1" x14ac:dyDescent="0.3">
      <c r="A371" s="358" t="s">
        <v>26</v>
      </c>
      <c r="B371" s="359"/>
      <c r="C371" s="360">
        <v>125</v>
      </c>
      <c r="D371" s="481"/>
      <c r="E371" s="362"/>
      <c r="F371" s="331">
        <f>SUM(F369)</f>
        <v>0.9</v>
      </c>
      <c r="G371" s="331">
        <f>SUM(G369)</f>
        <v>0.9</v>
      </c>
      <c r="H371" s="331">
        <f>SUM(H369)</f>
        <v>22</v>
      </c>
      <c r="I371" s="331">
        <f>SUM(I369)</f>
        <v>91</v>
      </c>
      <c r="J371" s="333"/>
    </row>
    <row r="372" spans="1:178" ht="16.5" thickBot="1" x14ac:dyDescent="0.3">
      <c r="A372" s="334"/>
      <c r="B372" s="335"/>
      <c r="C372" s="336">
        <v>468</v>
      </c>
      <c r="D372" s="335"/>
      <c r="E372" s="338"/>
      <c r="F372" s="364">
        <f>F368+F371</f>
        <v>11.100000000000001</v>
      </c>
      <c r="G372" s="364">
        <f>G368+G371</f>
        <v>13.510000000000002</v>
      </c>
      <c r="H372" s="364">
        <f>H368+H371</f>
        <v>61.49</v>
      </c>
      <c r="I372" s="364">
        <f>I368+I371</f>
        <v>390.15999999999997</v>
      </c>
      <c r="J372" s="323"/>
    </row>
    <row r="373" spans="1:178" x14ac:dyDescent="0.25">
      <c r="A373" s="334"/>
      <c r="B373" s="335" t="s">
        <v>28</v>
      </c>
      <c r="C373" s="407"/>
      <c r="D373" s="363"/>
      <c r="E373" s="408"/>
      <c r="F373" s="364"/>
      <c r="G373" s="321"/>
      <c r="H373" s="364"/>
      <c r="I373" s="321"/>
      <c r="J373" s="323"/>
    </row>
    <row r="374" spans="1:178" s="43" customFormat="1" x14ac:dyDescent="0.25">
      <c r="A374" s="411" t="s">
        <v>118</v>
      </c>
      <c r="B374" s="365"/>
      <c r="C374" s="366">
        <v>30</v>
      </c>
      <c r="D374" s="367"/>
      <c r="E374" s="329"/>
      <c r="F374" s="367">
        <v>0.33</v>
      </c>
      <c r="G374" s="329">
        <v>0.06</v>
      </c>
      <c r="H374" s="367">
        <v>1.1399999999999999</v>
      </c>
      <c r="I374" s="342">
        <v>6</v>
      </c>
      <c r="J374" s="329" t="s">
        <v>440</v>
      </c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6"/>
      <c r="AO374" s="96"/>
      <c r="AP374" s="96"/>
      <c r="AQ374" s="96"/>
      <c r="AR374" s="96"/>
      <c r="AS374" s="96"/>
      <c r="AT374" s="96"/>
      <c r="AU374" s="96"/>
      <c r="AV374" s="96"/>
      <c r="AW374" s="96"/>
      <c r="AX374" s="96"/>
      <c r="AY374" s="96"/>
      <c r="AZ374" s="96"/>
      <c r="BA374" s="96"/>
      <c r="BB374" s="96"/>
      <c r="BC374" s="96"/>
      <c r="BD374" s="96"/>
      <c r="BE374" s="96"/>
      <c r="BF374" s="96"/>
      <c r="BG374" s="96"/>
      <c r="BH374" s="96"/>
      <c r="BI374" s="96"/>
      <c r="BJ374" s="96"/>
      <c r="BK374" s="96"/>
      <c r="BL374" s="96"/>
      <c r="BM374" s="96"/>
      <c r="BN374" s="96"/>
      <c r="BO374" s="96"/>
      <c r="BP374" s="96"/>
      <c r="BQ374" s="96"/>
      <c r="BR374" s="96"/>
      <c r="BS374" s="96"/>
      <c r="BT374" s="96"/>
      <c r="BU374" s="96"/>
      <c r="BV374" s="96"/>
      <c r="BW374" s="96"/>
      <c r="BX374" s="96"/>
      <c r="BY374" s="96"/>
      <c r="BZ374" s="96"/>
      <c r="CA374" s="96"/>
      <c r="CB374" s="96"/>
      <c r="CC374" s="96"/>
      <c r="CD374" s="96"/>
      <c r="CE374" s="96"/>
      <c r="CF374" s="96"/>
      <c r="CG374" s="96"/>
      <c r="CH374" s="96"/>
      <c r="CI374" s="96"/>
      <c r="CJ374" s="96"/>
      <c r="CK374" s="96"/>
      <c r="CL374" s="96"/>
      <c r="CM374" s="96"/>
      <c r="CN374" s="96"/>
      <c r="CO374" s="96"/>
      <c r="CP374" s="96"/>
      <c r="CQ374" s="96"/>
      <c r="CR374" s="96"/>
      <c r="CS374" s="96"/>
      <c r="CT374" s="96"/>
      <c r="CU374" s="96"/>
      <c r="CV374" s="96"/>
      <c r="CW374" s="96"/>
      <c r="CX374" s="96"/>
      <c r="CY374" s="96"/>
      <c r="CZ374" s="96"/>
      <c r="DA374" s="96"/>
      <c r="DB374" s="96"/>
      <c r="DC374" s="96"/>
      <c r="DD374" s="96"/>
      <c r="DE374" s="96"/>
      <c r="DF374" s="96"/>
      <c r="DG374" s="96"/>
      <c r="DH374" s="96"/>
      <c r="DI374" s="96"/>
      <c r="DJ374" s="96"/>
      <c r="DK374" s="96"/>
      <c r="DL374" s="96"/>
      <c r="DM374" s="96"/>
      <c r="DN374" s="96"/>
      <c r="DO374" s="96"/>
      <c r="DP374" s="96"/>
      <c r="DQ374" s="96"/>
      <c r="DR374" s="96"/>
      <c r="DS374" s="96"/>
      <c r="DT374" s="96"/>
      <c r="DU374" s="96"/>
      <c r="DV374" s="96"/>
      <c r="DW374" s="96"/>
      <c r="DX374" s="96"/>
      <c r="DY374" s="96"/>
      <c r="DZ374" s="96"/>
      <c r="EA374" s="96"/>
      <c r="EB374" s="96"/>
      <c r="EC374" s="96"/>
      <c r="ED374" s="96"/>
      <c r="EE374" s="96"/>
      <c r="EF374" s="96"/>
      <c r="EG374" s="96"/>
      <c r="EH374" s="96"/>
      <c r="EI374" s="96"/>
      <c r="EJ374" s="96"/>
      <c r="EK374" s="96"/>
      <c r="EL374" s="96"/>
      <c r="EM374" s="96"/>
      <c r="EN374" s="96"/>
      <c r="EO374" s="96"/>
      <c r="EP374" s="96"/>
      <c r="EQ374" s="96"/>
      <c r="ER374" s="96"/>
      <c r="ES374" s="96"/>
      <c r="ET374" s="96"/>
      <c r="EU374" s="96"/>
      <c r="EV374" s="96"/>
      <c r="EW374" s="96"/>
      <c r="EX374" s="96"/>
      <c r="EY374" s="96"/>
      <c r="EZ374" s="96"/>
      <c r="FA374" s="96"/>
      <c r="FB374" s="96"/>
      <c r="FC374" s="96"/>
      <c r="FD374" s="96"/>
      <c r="FE374" s="96"/>
      <c r="FF374" s="96"/>
      <c r="FG374" s="96"/>
      <c r="FH374" s="96"/>
      <c r="FI374" s="96"/>
      <c r="FJ374" s="96"/>
      <c r="FK374" s="96"/>
      <c r="FL374" s="96"/>
      <c r="FM374" s="96"/>
      <c r="FN374" s="96"/>
      <c r="FO374" s="96"/>
      <c r="FP374" s="96"/>
      <c r="FQ374" s="96"/>
    </row>
    <row r="375" spans="1:178" s="43" customFormat="1" x14ac:dyDescent="0.25">
      <c r="A375" s="411"/>
      <c r="B375" s="750" t="s">
        <v>32</v>
      </c>
      <c r="C375" s="437"/>
      <c r="D375" s="367">
        <v>20</v>
      </c>
      <c r="E375" s="329">
        <v>16</v>
      </c>
      <c r="F375" s="367"/>
      <c r="G375" s="329"/>
      <c r="H375" s="367"/>
      <c r="I375" s="329"/>
      <c r="J375" s="329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  <c r="AD375" s="96"/>
      <c r="AE375" s="96"/>
      <c r="AF375" s="96"/>
      <c r="AG375" s="96"/>
      <c r="AH375" s="96"/>
      <c r="AI375" s="96"/>
      <c r="AJ375" s="96"/>
      <c r="AK375" s="96"/>
      <c r="AL375" s="96"/>
      <c r="AM375" s="96"/>
      <c r="AN375" s="96"/>
      <c r="AO375" s="96"/>
      <c r="AP375" s="96"/>
      <c r="AQ375" s="96"/>
      <c r="AR375" s="96"/>
      <c r="AS375" s="96"/>
      <c r="AT375" s="96"/>
      <c r="AU375" s="96"/>
      <c r="AV375" s="96"/>
      <c r="AW375" s="96"/>
      <c r="AX375" s="96"/>
      <c r="AY375" s="96"/>
      <c r="AZ375" s="96"/>
      <c r="BA375" s="96"/>
      <c r="BB375" s="96"/>
      <c r="BC375" s="96"/>
      <c r="BD375" s="96"/>
      <c r="BE375" s="96"/>
      <c r="BF375" s="96"/>
      <c r="BG375" s="96"/>
      <c r="BH375" s="96"/>
      <c r="BI375" s="96"/>
      <c r="BJ375" s="96"/>
      <c r="BK375" s="96"/>
      <c r="BL375" s="96"/>
      <c r="BM375" s="96"/>
      <c r="BN375" s="96"/>
      <c r="BO375" s="96"/>
      <c r="BP375" s="96"/>
      <c r="BQ375" s="96"/>
      <c r="BR375" s="96"/>
      <c r="BS375" s="96"/>
      <c r="BT375" s="96"/>
      <c r="BU375" s="96"/>
      <c r="BV375" s="96"/>
      <c r="BW375" s="96"/>
      <c r="BX375" s="96"/>
      <c r="BY375" s="96"/>
      <c r="BZ375" s="96"/>
      <c r="CA375" s="96"/>
      <c r="CB375" s="96"/>
      <c r="CC375" s="96"/>
      <c r="CD375" s="96"/>
      <c r="CE375" s="96"/>
      <c r="CF375" s="96"/>
      <c r="CG375" s="96"/>
      <c r="CH375" s="96"/>
      <c r="CI375" s="96"/>
      <c r="CJ375" s="96"/>
      <c r="CK375" s="96"/>
      <c r="CL375" s="96"/>
      <c r="CM375" s="96"/>
      <c r="CN375" s="96"/>
      <c r="CO375" s="96"/>
      <c r="CP375" s="96"/>
      <c r="CQ375" s="96"/>
      <c r="CR375" s="96"/>
      <c r="CS375" s="96"/>
      <c r="CT375" s="96"/>
      <c r="CU375" s="96"/>
      <c r="CV375" s="96"/>
      <c r="CW375" s="96"/>
      <c r="CX375" s="96"/>
      <c r="CY375" s="96"/>
      <c r="CZ375" s="96"/>
      <c r="DA375" s="96"/>
      <c r="DB375" s="96"/>
      <c r="DC375" s="96"/>
      <c r="DD375" s="96"/>
      <c r="DE375" s="96"/>
      <c r="DF375" s="96"/>
      <c r="DG375" s="96"/>
      <c r="DH375" s="96"/>
      <c r="DI375" s="96"/>
      <c r="DJ375" s="96"/>
      <c r="DK375" s="96"/>
      <c r="DL375" s="96"/>
      <c r="DM375" s="96"/>
      <c r="DN375" s="96"/>
      <c r="DO375" s="96"/>
      <c r="DP375" s="96"/>
      <c r="DQ375" s="96"/>
      <c r="DR375" s="96"/>
      <c r="DS375" s="96"/>
      <c r="DT375" s="96"/>
      <c r="DU375" s="96"/>
      <c r="DV375" s="96"/>
      <c r="DW375" s="96"/>
      <c r="DX375" s="96"/>
      <c r="DY375" s="96"/>
      <c r="DZ375" s="96"/>
      <c r="EA375" s="96"/>
      <c r="EB375" s="96"/>
      <c r="EC375" s="96"/>
      <c r="ED375" s="96"/>
      <c r="EE375" s="96"/>
      <c r="EF375" s="96"/>
      <c r="EG375" s="96"/>
      <c r="EH375" s="96"/>
      <c r="EI375" s="96"/>
      <c r="EJ375" s="96"/>
      <c r="EK375" s="96"/>
      <c r="EL375" s="96"/>
      <c r="EM375" s="96"/>
      <c r="EN375" s="96"/>
      <c r="EO375" s="96"/>
      <c r="EP375" s="96"/>
      <c r="EQ375" s="96"/>
      <c r="ER375" s="96"/>
      <c r="ES375" s="96"/>
      <c r="ET375" s="96"/>
      <c r="EU375" s="96"/>
      <c r="EV375" s="96"/>
      <c r="EW375" s="96"/>
      <c r="EX375" s="96"/>
      <c r="EY375" s="96"/>
      <c r="EZ375" s="96"/>
      <c r="FA375" s="96"/>
      <c r="FB375" s="96"/>
      <c r="FC375" s="96"/>
      <c r="FD375" s="96"/>
      <c r="FE375" s="96"/>
      <c r="FF375" s="96"/>
      <c r="FG375" s="96"/>
      <c r="FH375" s="96"/>
      <c r="FI375" s="96"/>
      <c r="FJ375" s="96"/>
      <c r="FK375" s="96"/>
      <c r="FL375" s="96"/>
      <c r="FM375" s="96"/>
      <c r="FN375" s="96"/>
      <c r="FO375" s="96"/>
      <c r="FP375" s="96"/>
      <c r="FQ375" s="96"/>
    </row>
    <row r="376" spans="1:178" s="43" customFormat="1" x14ac:dyDescent="0.25">
      <c r="A376" s="411"/>
      <c r="B376" s="750" t="s">
        <v>88</v>
      </c>
      <c r="C376" s="437"/>
      <c r="D376" s="367">
        <v>14.67</v>
      </c>
      <c r="E376" s="329">
        <v>12.9</v>
      </c>
      <c r="F376" s="367"/>
      <c r="G376" s="329"/>
      <c r="H376" s="367"/>
      <c r="I376" s="329"/>
      <c r="J376" s="329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  <c r="AF376" s="96"/>
      <c r="AG376" s="96"/>
      <c r="AH376" s="96"/>
      <c r="AI376" s="96"/>
      <c r="AJ376" s="96"/>
      <c r="AK376" s="96"/>
      <c r="AL376" s="96"/>
      <c r="AM376" s="96"/>
      <c r="AN376" s="96"/>
      <c r="AO376" s="96"/>
      <c r="AP376" s="96"/>
      <c r="AQ376" s="96"/>
      <c r="AR376" s="96"/>
      <c r="AS376" s="96"/>
      <c r="AT376" s="96"/>
      <c r="AU376" s="96"/>
      <c r="AV376" s="96"/>
      <c r="AW376" s="96"/>
      <c r="AX376" s="96"/>
      <c r="AY376" s="96"/>
      <c r="AZ376" s="96"/>
      <c r="BA376" s="96"/>
      <c r="BB376" s="96"/>
      <c r="BC376" s="96"/>
      <c r="BD376" s="96"/>
      <c r="BE376" s="96"/>
      <c r="BF376" s="96"/>
      <c r="BG376" s="96"/>
      <c r="BH376" s="96"/>
      <c r="BI376" s="96"/>
      <c r="BJ376" s="96"/>
      <c r="BK376" s="96"/>
      <c r="BL376" s="96"/>
      <c r="BM376" s="96"/>
      <c r="BN376" s="96"/>
      <c r="BO376" s="96"/>
      <c r="BP376" s="96"/>
      <c r="BQ376" s="96"/>
      <c r="BR376" s="96"/>
      <c r="BS376" s="96"/>
      <c r="BT376" s="96"/>
      <c r="BU376" s="96"/>
      <c r="BV376" s="96"/>
      <c r="BW376" s="96"/>
      <c r="BX376" s="96"/>
      <c r="BY376" s="96"/>
      <c r="BZ376" s="96"/>
      <c r="CA376" s="96"/>
      <c r="CB376" s="96"/>
      <c r="CC376" s="96"/>
      <c r="CD376" s="96"/>
      <c r="CE376" s="96"/>
      <c r="CF376" s="96"/>
      <c r="CG376" s="96"/>
      <c r="CH376" s="96"/>
      <c r="CI376" s="96"/>
      <c r="CJ376" s="96"/>
      <c r="CK376" s="96"/>
      <c r="CL376" s="96"/>
      <c r="CM376" s="96"/>
      <c r="CN376" s="96"/>
      <c r="CO376" s="96"/>
      <c r="CP376" s="96"/>
      <c r="CQ376" s="96"/>
      <c r="CR376" s="96"/>
      <c r="CS376" s="96"/>
      <c r="CT376" s="96"/>
      <c r="CU376" s="96"/>
      <c r="CV376" s="96"/>
      <c r="CW376" s="96"/>
      <c r="CX376" s="96"/>
      <c r="CY376" s="96"/>
      <c r="CZ376" s="96"/>
      <c r="DA376" s="96"/>
      <c r="DB376" s="96"/>
      <c r="DC376" s="96"/>
      <c r="DD376" s="96"/>
      <c r="DE376" s="96"/>
      <c r="DF376" s="96"/>
      <c r="DG376" s="96"/>
      <c r="DH376" s="96"/>
      <c r="DI376" s="96"/>
      <c r="DJ376" s="96"/>
      <c r="DK376" s="96"/>
      <c r="DL376" s="96"/>
      <c r="DM376" s="96"/>
      <c r="DN376" s="96"/>
      <c r="DO376" s="96"/>
      <c r="DP376" s="96"/>
      <c r="DQ376" s="96"/>
      <c r="DR376" s="96"/>
      <c r="DS376" s="96"/>
      <c r="DT376" s="96"/>
      <c r="DU376" s="96"/>
      <c r="DV376" s="96"/>
      <c r="DW376" s="96"/>
      <c r="DX376" s="96"/>
      <c r="DY376" s="96"/>
      <c r="DZ376" s="96"/>
      <c r="EA376" s="96"/>
      <c r="EB376" s="96"/>
      <c r="EC376" s="96"/>
      <c r="ED376" s="96"/>
      <c r="EE376" s="96"/>
      <c r="EF376" s="96"/>
      <c r="EG376" s="96"/>
      <c r="EH376" s="96"/>
      <c r="EI376" s="96"/>
      <c r="EJ376" s="96"/>
      <c r="EK376" s="96"/>
      <c r="EL376" s="96"/>
      <c r="EM376" s="96"/>
      <c r="EN376" s="96"/>
      <c r="EO376" s="96"/>
      <c r="EP376" s="96"/>
      <c r="EQ376" s="96"/>
      <c r="ER376" s="96"/>
      <c r="ES376" s="96"/>
      <c r="ET376" s="96"/>
      <c r="EU376" s="96"/>
      <c r="EV376" s="96"/>
      <c r="EW376" s="96"/>
      <c r="EX376" s="96"/>
      <c r="EY376" s="96"/>
      <c r="EZ376" s="96"/>
      <c r="FA376" s="96"/>
      <c r="FB376" s="96"/>
      <c r="FC376" s="96"/>
      <c r="FD376" s="96"/>
      <c r="FE376" s="96"/>
      <c r="FF376" s="96"/>
      <c r="FG376" s="96"/>
      <c r="FH376" s="96"/>
      <c r="FI376" s="96"/>
      <c r="FJ376" s="96"/>
      <c r="FK376" s="96"/>
      <c r="FL376" s="96"/>
      <c r="FM376" s="96"/>
      <c r="FN376" s="96"/>
      <c r="FO376" s="96"/>
      <c r="FP376" s="96"/>
      <c r="FQ376" s="96"/>
    </row>
    <row r="377" spans="1:178" s="43" customFormat="1" x14ac:dyDescent="0.25">
      <c r="A377" s="340"/>
      <c r="B377" s="750" t="s">
        <v>34</v>
      </c>
      <c r="C377" s="437"/>
      <c r="D377" s="367">
        <v>1.2</v>
      </c>
      <c r="E377" s="329">
        <v>1.2</v>
      </c>
      <c r="F377" s="367"/>
      <c r="G377" s="329"/>
      <c r="H377" s="367"/>
      <c r="I377" s="329"/>
      <c r="J377" s="438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  <c r="AD377" s="96"/>
      <c r="AE377" s="96"/>
      <c r="AF377" s="96"/>
      <c r="AG377" s="96"/>
      <c r="AH377" s="96"/>
      <c r="AI377" s="96"/>
      <c r="AJ377" s="96"/>
      <c r="AK377" s="96"/>
      <c r="AL377" s="96"/>
      <c r="AM377" s="96"/>
      <c r="AN377" s="96"/>
      <c r="AO377" s="96"/>
      <c r="AP377" s="96"/>
      <c r="AQ377" s="96"/>
      <c r="AR377" s="96"/>
      <c r="AS377" s="96"/>
      <c r="AT377" s="96"/>
      <c r="AU377" s="96"/>
      <c r="AV377" s="96"/>
      <c r="AW377" s="96"/>
      <c r="AX377" s="96"/>
      <c r="AY377" s="96"/>
      <c r="AZ377" s="96"/>
      <c r="BA377" s="96"/>
      <c r="BB377" s="96"/>
      <c r="BC377" s="96"/>
      <c r="BD377" s="96"/>
      <c r="BE377" s="96"/>
      <c r="BF377" s="96"/>
      <c r="BG377" s="96"/>
      <c r="BH377" s="96"/>
      <c r="BI377" s="96"/>
      <c r="BJ377" s="96"/>
      <c r="BK377" s="96"/>
      <c r="BL377" s="96"/>
      <c r="BM377" s="96"/>
      <c r="BN377" s="96"/>
      <c r="BO377" s="96"/>
      <c r="BP377" s="96"/>
      <c r="BQ377" s="96"/>
      <c r="BR377" s="96"/>
      <c r="BS377" s="96"/>
      <c r="BT377" s="96"/>
      <c r="BU377" s="96"/>
      <c r="BV377" s="96"/>
      <c r="BW377" s="96"/>
      <c r="BX377" s="96"/>
      <c r="BY377" s="96"/>
      <c r="BZ377" s="96"/>
      <c r="CA377" s="96"/>
      <c r="CB377" s="96"/>
      <c r="CC377" s="96"/>
      <c r="CD377" s="96"/>
      <c r="CE377" s="96"/>
      <c r="CF377" s="96"/>
      <c r="CG377" s="96"/>
      <c r="CH377" s="96"/>
      <c r="CI377" s="96"/>
      <c r="CJ377" s="96"/>
      <c r="CK377" s="96"/>
      <c r="CL377" s="96"/>
      <c r="CM377" s="96"/>
      <c r="CN377" s="96"/>
      <c r="CO377" s="96"/>
      <c r="CP377" s="96"/>
      <c r="CQ377" s="96"/>
      <c r="CR377" s="96"/>
      <c r="CS377" s="96"/>
      <c r="CT377" s="96"/>
      <c r="CU377" s="96"/>
      <c r="CV377" s="96"/>
      <c r="CW377" s="96"/>
      <c r="CX377" s="96"/>
      <c r="CY377" s="96"/>
      <c r="CZ377" s="96"/>
      <c r="DA377" s="96"/>
      <c r="DB377" s="96"/>
      <c r="DC377" s="96"/>
      <c r="DD377" s="96"/>
      <c r="DE377" s="96"/>
      <c r="DF377" s="96"/>
      <c r="DG377" s="96"/>
      <c r="DH377" s="96"/>
      <c r="DI377" s="96"/>
      <c r="DJ377" s="96"/>
      <c r="DK377" s="96"/>
      <c r="DL377" s="96"/>
      <c r="DM377" s="96"/>
      <c r="DN377" s="96"/>
      <c r="DO377" s="96"/>
      <c r="DP377" s="96"/>
      <c r="DQ377" s="96"/>
      <c r="DR377" s="96"/>
      <c r="DS377" s="96"/>
      <c r="DT377" s="96"/>
      <c r="DU377" s="96"/>
      <c r="DV377" s="96"/>
      <c r="DW377" s="96"/>
      <c r="DX377" s="96"/>
      <c r="DY377" s="96"/>
      <c r="DZ377" s="96"/>
      <c r="EA377" s="96"/>
      <c r="EB377" s="96"/>
      <c r="EC377" s="96"/>
      <c r="ED377" s="96"/>
      <c r="EE377" s="96"/>
      <c r="EF377" s="96"/>
      <c r="EG377" s="96"/>
      <c r="EH377" s="96"/>
      <c r="EI377" s="96"/>
      <c r="EJ377" s="96"/>
      <c r="EK377" s="96"/>
      <c r="EL377" s="96"/>
      <c r="EM377" s="96"/>
      <c r="EN377" s="96"/>
      <c r="EO377" s="96"/>
      <c r="EP377" s="96"/>
      <c r="EQ377" s="96"/>
      <c r="ER377" s="96"/>
      <c r="ES377" s="96"/>
      <c r="ET377" s="96"/>
      <c r="EU377" s="96"/>
      <c r="EV377" s="96"/>
      <c r="EW377" s="96"/>
      <c r="EX377" s="96"/>
      <c r="EY377" s="96"/>
      <c r="EZ377" s="96"/>
      <c r="FA377" s="96"/>
      <c r="FB377" s="96"/>
      <c r="FC377" s="96"/>
      <c r="FD377" s="96"/>
      <c r="FE377" s="96"/>
      <c r="FF377" s="96"/>
      <c r="FG377" s="96"/>
      <c r="FH377" s="96"/>
      <c r="FI377" s="96"/>
      <c r="FJ377" s="96"/>
      <c r="FK377" s="96"/>
      <c r="FL377" s="96"/>
      <c r="FM377" s="96"/>
      <c r="FN377" s="96"/>
      <c r="FO377" s="96"/>
      <c r="FP377" s="96"/>
      <c r="FQ377" s="96"/>
    </row>
    <row r="378" spans="1:178" ht="30" x14ac:dyDescent="0.25">
      <c r="A378" s="411" t="s">
        <v>424</v>
      </c>
      <c r="B378" s="503"/>
      <c r="C378" s="487" t="s">
        <v>198</v>
      </c>
      <c r="D378" s="504"/>
      <c r="E378" s="381"/>
      <c r="F378" s="385">
        <v>2.9</v>
      </c>
      <c r="G378" s="385">
        <v>4.13</v>
      </c>
      <c r="H378" s="383">
        <v>14.2</v>
      </c>
      <c r="I378" s="382">
        <v>106</v>
      </c>
      <c r="J378" s="409" t="s">
        <v>189</v>
      </c>
    </row>
    <row r="379" spans="1:178" x14ac:dyDescent="0.25">
      <c r="A379" s="340"/>
      <c r="B379" s="750" t="s">
        <v>29</v>
      </c>
      <c r="C379" s="387"/>
      <c r="D379" s="505">
        <v>49.024000000000001</v>
      </c>
      <c r="E379" s="369">
        <v>38.299999999999997</v>
      </c>
      <c r="F379" s="342"/>
      <c r="G379" s="342"/>
      <c r="H379" s="342"/>
      <c r="I379" s="342"/>
      <c r="J379" s="330"/>
    </row>
    <row r="380" spans="1:178" x14ac:dyDescent="0.25">
      <c r="A380" s="379"/>
      <c r="B380" s="750" t="s">
        <v>30</v>
      </c>
      <c r="C380" s="487"/>
      <c r="D380" s="506">
        <v>37.036999999999999</v>
      </c>
      <c r="E380" s="507">
        <v>25.9</v>
      </c>
      <c r="F380" s="385"/>
      <c r="G380" s="385"/>
      <c r="H380" s="383"/>
      <c r="I380" s="382"/>
      <c r="J380" s="384"/>
    </row>
    <row r="381" spans="1:178" x14ac:dyDescent="0.25">
      <c r="A381" s="379"/>
      <c r="B381" s="750" t="s">
        <v>33</v>
      </c>
      <c r="C381" s="487"/>
      <c r="D381" s="382">
        <v>7.98</v>
      </c>
      <c r="E381" s="508">
        <v>6.7031999999999998</v>
      </c>
      <c r="F381" s="385"/>
      <c r="G381" s="385"/>
      <c r="H381" s="383"/>
      <c r="I381" s="382"/>
      <c r="J381" s="384"/>
    </row>
    <row r="382" spans="1:178" s="26" customFormat="1" x14ac:dyDescent="0.25">
      <c r="A382" s="379"/>
      <c r="B382" s="750" t="s">
        <v>32</v>
      </c>
      <c r="C382" s="487"/>
      <c r="D382" s="382">
        <v>8.25</v>
      </c>
      <c r="E382" s="507">
        <v>6.6</v>
      </c>
      <c r="F382" s="385"/>
      <c r="G382" s="385"/>
      <c r="H382" s="383"/>
      <c r="I382" s="382"/>
      <c r="J382" s="384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69"/>
      <c r="AX382" s="69"/>
      <c r="AY382" s="69"/>
      <c r="AZ382" s="69"/>
      <c r="BA382" s="69"/>
      <c r="BB382" s="69"/>
      <c r="BC382" s="69"/>
      <c r="BD382" s="69"/>
      <c r="BE382" s="69"/>
      <c r="BF382" s="69"/>
      <c r="BG382" s="69"/>
      <c r="BH382" s="69"/>
      <c r="BI382" s="69"/>
      <c r="BJ382" s="69"/>
      <c r="BK382" s="69"/>
      <c r="BL382" s="69"/>
      <c r="BM382" s="69"/>
      <c r="BN382" s="69"/>
      <c r="BO382" s="69"/>
      <c r="BP382" s="69"/>
      <c r="BQ382" s="69"/>
      <c r="BR382" s="69"/>
      <c r="BS382" s="69"/>
      <c r="BT382" s="69"/>
      <c r="BU382" s="69"/>
      <c r="BV382" s="69"/>
      <c r="BW382" s="69"/>
      <c r="BX382" s="69"/>
      <c r="BY382" s="69"/>
      <c r="BZ382" s="69"/>
      <c r="CA382" s="69"/>
      <c r="CB382" s="69"/>
      <c r="CC382" s="69"/>
      <c r="CD382" s="69"/>
      <c r="CE382" s="69"/>
      <c r="CF382" s="69"/>
      <c r="CG382" s="69"/>
      <c r="CH382" s="69"/>
      <c r="CI382" s="69"/>
      <c r="CJ382" s="69"/>
      <c r="CK382" s="69"/>
      <c r="CL382" s="69"/>
      <c r="CM382" s="69"/>
      <c r="CN382" s="69"/>
      <c r="CO382" s="69"/>
      <c r="CP382" s="69"/>
      <c r="CQ382" s="69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</row>
    <row r="383" spans="1:178" s="26" customFormat="1" x14ac:dyDescent="0.25">
      <c r="A383" s="379"/>
      <c r="B383" s="750" t="s">
        <v>34</v>
      </c>
      <c r="C383" s="487"/>
      <c r="D383" s="509">
        <v>2</v>
      </c>
      <c r="E383" s="507">
        <v>2</v>
      </c>
      <c r="F383" s="385"/>
      <c r="G383" s="385"/>
      <c r="H383" s="383"/>
      <c r="I383" s="382"/>
      <c r="J383" s="384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/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/>
      <c r="BY383" s="69"/>
      <c r="BZ383" s="69"/>
      <c r="CA383" s="69"/>
      <c r="CB383" s="69"/>
      <c r="CC383" s="69"/>
      <c r="CD383" s="69"/>
      <c r="CE383" s="69"/>
      <c r="CF383" s="69"/>
      <c r="CG383" s="69"/>
      <c r="CH383" s="69"/>
      <c r="CI383" s="69"/>
      <c r="CJ383" s="69"/>
      <c r="CK383" s="69"/>
      <c r="CL383" s="69"/>
      <c r="CM383" s="69"/>
      <c r="CN383" s="69"/>
      <c r="CO383" s="69"/>
      <c r="CP383" s="69"/>
      <c r="CQ383" s="69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</row>
    <row r="384" spans="1:178" s="26" customFormat="1" x14ac:dyDescent="0.25">
      <c r="A384" s="379"/>
      <c r="B384" s="750" t="s">
        <v>18</v>
      </c>
      <c r="C384" s="487"/>
      <c r="D384" s="509">
        <v>1.3</v>
      </c>
      <c r="E384" s="507">
        <v>1.3</v>
      </c>
      <c r="F384" s="385"/>
      <c r="G384" s="385"/>
      <c r="H384" s="383"/>
      <c r="I384" s="382"/>
      <c r="J384" s="384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69"/>
      <c r="CA384" s="69"/>
      <c r="CB384" s="69"/>
      <c r="CC384" s="69"/>
      <c r="CD384" s="69"/>
      <c r="CE384" s="69"/>
      <c r="CF384" s="69"/>
      <c r="CG384" s="69"/>
      <c r="CH384" s="69"/>
      <c r="CI384" s="69"/>
      <c r="CJ384" s="69"/>
      <c r="CK384" s="69"/>
      <c r="CL384" s="69"/>
      <c r="CM384" s="69"/>
      <c r="CN384" s="69"/>
      <c r="CO384" s="69"/>
      <c r="CP384" s="69"/>
      <c r="CQ384" s="69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</row>
    <row r="385" spans="1:178" s="26" customFormat="1" x14ac:dyDescent="0.25">
      <c r="A385" s="379"/>
      <c r="B385" s="750" t="s">
        <v>19</v>
      </c>
      <c r="C385" s="487"/>
      <c r="D385" s="509">
        <v>1</v>
      </c>
      <c r="E385" s="507">
        <v>1</v>
      </c>
      <c r="F385" s="385"/>
      <c r="G385" s="385"/>
      <c r="H385" s="383"/>
      <c r="I385" s="382"/>
      <c r="J385" s="384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69"/>
      <c r="AX385" s="69"/>
      <c r="AY385" s="69"/>
      <c r="AZ385" s="69"/>
      <c r="BA385" s="69"/>
      <c r="BB385" s="69"/>
      <c r="BC385" s="69"/>
      <c r="BD385" s="69"/>
      <c r="BE385" s="69"/>
      <c r="BF385" s="69"/>
      <c r="BG385" s="69"/>
      <c r="BH385" s="69"/>
      <c r="BI385" s="69"/>
      <c r="BJ385" s="69"/>
      <c r="BK385" s="69"/>
      <c r="BL385" s="69"/>
      <c r="BM385" s="69"/>
      <c r="BN385" s="69"/>
      <c r="BO385" s="69"/>
      <c r="BP385" s="69"/>
      <c r="BQ385" s="69"/>
      <c r="BR385" s="69"/>
      <c r="BS385" s="69"/>
      <c r="BT385" s="69"/>
      <c r="BU385" s="69"/>
      <c r="BV385" s="69"/>
      <c r="BW385" s="69"/>
      <c r="BX385" s="69"/>
      <c r="BY385" s="69"/>
      <c r="BZ385" s="69"/>
      <c r="CA385" s="69"/>
      <c r="CB385" s="69"/>
      <c r="CC385" s="69"/>
      <c r="CD385" s="69"/>
      <c r="CE385" s="69"/>
      <c r="CF385" s="69"/>
      <c r="CG385" s="69"/>
      <c r="CH385" s="69"/>
      <c r="CI385" s="69"/>
      <c r="CJ385" s="69"/>
      <c r="CK385" s="69"/>
      <c r="CL385" s="69"/>
      <c r="CM385" s="69"/>
      <c r="CN385" s="69"/>
      <c r="CO385" s="69"/>
      <c r="CP385" s="69"/>
      <c r="CQ385" s="69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</row>
    <row r="386" spans="1:178" s="26" customFormat="1" x14ac:dyDescent="0.25">
      <c r="A386" s="379"/>
      <c r="B386" s="388" t="s">
        <v>17</v>
      </c>
      <c r="C386" s="487"/>
      <c r="D386" s="509">
        <v>120</v>
      </c>
      <c r="E386" s="507">
        <v>120</v>
      </c>
      <c r="F386" s="385"/>
      <c r="G386" s="385"/>
      <c r="H386" s="383"/>
      <c r="I386" s="382"/>
      <c r="J386" s="384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  <c r="AX386" s="69"/>
      <c r="AY386" s="69"/>
      <c r="AZ386" s="69"/>
      <c r="BA386" s="69"/>
      <c r="BB386" s="69"/>
      <c r="BC386" s="69"/>
      <c r="BD386" s="69"/>
      <c r="BE386" s="69"/>
      <c r="BF386" s="69"/>
      <c r="BG386" s="69"/>
      <c r="BH386" s="69"/>
      <c r="BI386" s="69"/>
      <c r="BJ386" s="69"/>
      <c r="BK386" s="69"/>
      <c r="BL386" s="69"/>
      <c r="BM386" s="69"/>
      <c r="BN386" s="69"/>
      <c r="BO386" s="69"/>
      <c r="BP386" s="69"/>
      <c r="BQ386" s="69"/>
      <c r="BR386" s="69"/>
      <c r="BS386" s="69"/>
      <c r="BT386" s="69"/>
      <c r="BU386" s="69"/>
      <c r="BV386" s="69"/>
      <c r="BW386" s="69"/>
      <c r="BX386" s="69"/>
      <c r="BY386" s="69"/>
      <c r="BZ386" s="69"/>
      <c r="CA386" s="69"/>
      <c r="CB386" s="69"/>
      <c r="CC386" s="69"/>
      <c r="CD386" s="69"/>
      <c r="CE386" s="69"/>
      <c r="CF386" s="69"/>
      <c r="CG386" s="69"/>
      <c r="CH386" s="69"/>
      <c r="CI386" s="69"/>
      <c r="CJ386" s="69"/>
      <c r="CK386" s="69"/>
      <c r="CL386" s="69"/>
      <c r="CM386" s="69"/>
      <c r="CN386" s="69"/>
      <c r="CO386" s="69"/>
      <c r="CP386" s="69"/>
      <c r="CQ386" s="69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</row>
    <row r="387" spans="1:178" s="26" customFormat="1" x14ac:dyDescent="0.25">
      <c r="A387" s="379"/>
      <c r="B387" s="750" t="s">
        <v>36</v>
      </c>
      <c r="C387" s="487"/>
      <c r="D387" s="509">
        <v>5</v>
      </c>
      <c r="E387" s="507">
        <v>5</v>
      </c>
      <c r="F387" s="385"/>
      <c r="G387" s="385"/>
      <c r="H387" s="383"/>
      <c r="I387" s="382"/>
      <c r="J387" s="384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  <c r="AX387" s="69"/>
      <c r="AY387" s="69"/>
      <c r="AZ387" s="69"/>
      <c r="BA387" s="69"/>
      <c r="BB387" s="69"/>
      <c r="BC387" s="69"/>
      <c r="BD387" s="69"/>
      <c r="BE387" s="69"/>
      <c r="BF387" s="69"/>
      <c r="BG387" s="69"/>
      <c r="BH387" s="69"/>
      <c r="BI387" s="69"/>
      <c r="BJ387" s="69"/>
      <c r="BK387" s="69"/>
      <c r="BL387" s="69"/>
      <c r="BM387" s="69"/>
      <c r="BN387" s="69"/>
      <c r="BO387" s="69"/>
      <c r="BP387" s="69"/>
      <c r="BQ387" s="69"/>
      <c r="BR387" s="69"/>
      <c r="BS387" s="69"/>
      <c r="BT387" s="69"/>
      <c r="BU387" s="69"/>
      <c r="BV387" s="69"/>
      <c r="BW387" s="69"/>
      <c r="BX387" s="69"/>
      <c r="BY387" s="69"/>
      <c r="BZ387" s="69"/>
      <c r="CA387" s="69"/>
      <c r="CB387" s="69"/>
      <c r="CC387" s="69"/>
      <c r="CD387" s="69"/>
      <c r="CE387" s="69"/>
      <c r="CF387" s="69"/>
      <c r="CG387" s="69"/>
      <c r="CH387" s="69"/>
      <c r="CI387" s="69"/>
      <c r="CJ387" s="69"/>
      <c r="CK387" s="69"/>
      <c r="CL387" s="69"/>
      <c r="CM387" s="69"/>
      <c r="CN387" s="69"/>
      <c r="CO387" s="69"/>
      <c r="CP387" s="69"/>
      <c r="CQ387" s="69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</row>
    <row r="388" spans="1:178" s="26" customFormat="1" x14ac:dyDescent="0.25">
      <c r="A388" s="379"/>
      <c r="B388" s="750" t="s">
        <v>141</v>
      </c>
      <c r="C388" s="487"/>
      <c r="D388" s="509">
        <v>11.4</v>
      </c>
      <c r="E388" s="507">
        <v>11.4</v>
      </c>
      <c r="F388" s="385"/>
      <c r="G388" s="385"/>
      <c r="H388" s="383"/>
      <c r="I388" s="382"/>
      <c r="J388" s="384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  <c r="AX388" s="69"/>
      <c r="AY388" s="69"/>
      <c r="AZ388" s="69"/>
      <c r="BA388" s="69"/>
      <c r="BB388" s="69"/>
      <c r="BC388" s="69"/>
      <c r="BD388" s="69"/>
      <c r="BE388" s="69"/>
      <c r="BF388" s="69"/>
      <c r="BG388" s="69"/>
      <c r="BH388" s="69"/>
      <c r="BI388" s="69"/>
      <c r="BJ388" s="69"/>
      <c r="BK388" s="69"/>
      <c r="BL388" s="69"/>
      <c r="BM388" s="69"/>
      <c r="BN388" s="69"/>
      <c r="BO388" s="69"/>
      <c r="BP388" s="69"/>
      <c r="BQ388" s="69"/>
      <c r="BR388" s="69"/>
      <c r="BS388" s="69"/>
      <c r="BT388" s="69"/>
      <c r="BU388" s="69"/>
      <c r="BV388" s="69"/>
      <c r="BW388" s="69"/>
      <c r="BX388" s="69"/>
      <c r="BY388" s="69"/>
      <c r="BZ388" s="69"/>
      <c r="CA388" s="69"/>
      <c r="CB388" s="69"/>
      <c r="CC388" s="69"/>
      <c r="CD388" s="69"/>
      <c r="CE388" s="69"/>
      <c r="CF388" s="69"/>
      <c r="CG388" s="69"/>
      <c r="CH388" s="69"/>
      <c r="CI388" s="69"/>
      <c r="CJ388" s="69"/>
      <c r="CK388" s="69"/>
      <c r="CL388" s="69"/>
      <c r="CM388" s="69"/>
      <c r="CN388" s="69"/>
      <c r="CO388" s="69"/>
      <c r="CP388" s="69"/>
      <c r="CQ388" s="69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</row>
    <row r="389" spans="1:178" s="26" customFormat="1" x14ac:dyDescent="0.25">
      <c r="A389" s="379"/>
      <c r="B389" s="750" t="s">
        <v>33</v>
      </c>
      <c r="C389" s="487"/>
      <c r="D389" s="382">
        <v>1.19</v>
      </c>
      <c r="E389" s="510">
        <v>0.99960000000000004</v>
      </c>
      <c r="F389" s="385"/>
      <c r="G389" s="385"/>
      <c r="H389" s="383"/>
      <c r="I389" s="382"/>
      <c r="J389" s="384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/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69"/>
      <c r="CH389" s="69"/>
      <c r="CI389" s="69"/>
      <c r="CJ389" s="69"/>
      <c r="CK389" s="69"/>
      <c r="CL389" s="69"/>
      <c r="CM389" s="69"/>
      <c r="CN389" s="69"/>
      <c r="CO389" s="69"/>
      <c r="CP389" s="69"/>
      <c r="CQ389" s="6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</row>
    <row r="390" spans="1:178" s="26" customFormat="1" x14ac:dyDescent="0.25">
      <c r="A390" s="379"/>
      <c r="B390" s="750" t="s">
        <v>51</v>
      </c>
      <c r="C390" s="487"/>
      <c r="D390" s="506">
        <v>1</v>
      </c>
      <c r="E390" s="508">
        <v>1</v>
      </c>
      <c r="F390" s="385"/>
      <c r="G390" s="385"/>
      <c r="H390" s="383"/>
      <c r="I390" s="382"/>
      <c r="J390" s="384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/>
      <c r="BZ390" s="69"/>
      <c r="CA390" s="69"/>
      <c r="CB390" s="69"/>
      <c r="CC390" s="69"/>
      <c r="CD390" s="69"/>
      <c r="CE390" s="69"/>
      <c r="CF390" s="69"/>
      <c r="CG390" s="69"/>
      <c r="CH390" s="69"/>
      <c r="CI390" s="69"/>
      <c r="CJ390" s="69"/>
      <c r="CK390" s="69"/>
      <c r="CL390" s="69"/>
      <c r="CM390" s="69"/>
      <c r="CN390" s="69"/>
      <c r="CO390" s="69"/>
      <c r="CP390" s="69"/>
      <c r="CQ390" s="69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</row>
    <row r="391" spans="1:178" s="26" customFormat="1" x14ac:dyDescent="0.25">
      <c r="A391" s="379"/>
      <c r="B391" s="751" t="s">
        <v>17</v>
      </c>
      <c r="C391" s="487"/>
      <c r="D391" s="382">
        <v>1.1299999999999999</v>
      </c>
      <c r="E391" s="383">
        <v>1.1299999999999999</v>
      </c>
      <c r="F391" s="385"/>
      <c r="G391" s="385"/>
      <c r="H391" s="383"/>
      <c r="I391" s="382"/>
      <c r="J391" s="384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  <c r="BC391" s="69"/>
      <c r="BD391" s="69"/>
      <c r="BE391" s="69"/>
      <c r="BF391" s="69"/>
      <c r="BG391" s="69"/>
      <c r="BH391" s="69"/>
      <c r="BI391" s="69"/>
      <c r="BJ391" s="69"/>
      <c r="BK391" s="69"/>
      <c r="BL391" s="69"/>
      <c r="BM391" s="69"/>
      <c r="BN391" s="69"/>
      <c r="BO391" s="69"/>
      <c r="BP391" s="69"/>
      <c r="BQ391" s="69"/>
      <c r="BR391" s="69"/>
      <c r="BS391" s="69"/>
      <c r="BT391" s="69"/>
      <c r="BU391" s="69"/>
      <c r="BV391" s="69"/>
      <c r="BW391" s="69"/>
      <c r="BX391" s="69"/>
      <c r="BY391" s="69"/>
      <c r="BZ391" s="69"/>
      <c r="CA391" s="69"/>
      <c r="CB391" s="69"/>
      <c r="CC391" s="69"/>
      <c r="CD391" s="69"/>
      <c r="CE391" s="69"/>
      <c r="CF391" s="69"/>
      <c r="CG391" s="69"/>
      <c r="CH391" s="69"/>
      <c r="CI391" s="69"/>
      <c r="CJ391" s="69"/>
      <c r="CK391" s="69"/>
      <c r="CL391" s="69"/>
      <c r="CM391" s="69"/>
      <c r="CN391" s="69"/>
      <c r="CO391" s="69"/>
      <c r="CP391" s="69"/>
      <c r="CQ391" s="69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</row>
    <row r="392" spans="1:178" s="69" customFormat="1" x14ac:dyDescent="0.25">
      <c r="A392" s="344" t="s">
        <v>299</v>
      </c>
      <c r="B392" s="345"/>
      <c r="C392" s="316">
        <v>130</v>
      </c>
      <c r="D392" s="352"/>
      <c r="E392" s="316"/>
      <c r="F392" s="352">
        <v>10</v>
      </c>
      <c r="G392" s="316">
        <v>11.5</v>
      </c>
      <c r="H392" s="352">
        <v>32</v>
      </c>
      <c r="I392" s="511">
        <v>272</v>
      </c>
      <c r="J392" s="512" t="s">
        <v>303</v>
      </c>
    </row>
    <row r="393" spans="1:178" s="69" customFormat="1" x14ac:dyDescent="0.25">
      <c r="A393" s="344"/>
      <c r="B393" s="345" t="s">
        <v>83</v>
      </c>
      <c r="C393" s="316"/>
      <c r="D393" s="352">
        <v>85</v>
      </c>
      <c r="E393" s="316">
        <v>55.25</v>
      </c>
      <c r="F393" s="352"/>
      <c r="G393" s="316"/>
      <c r="H393" s="352"/>
      <c r="I393" s="511"/>
      <c r="J393" s="512"/>
    </row>
    <row r="394" spans="1:178" s="69" customFormat="1" x14ac:dyDescent="0.25">
      <c r="A394" s="344"/>
      <c r="B394" s="345" t="s">
        <v>34</v>
      </c>
      <c r="C394" s="316"/>
      <c r="D394" s="352">
        <v>2.4</v>
      </c>
      <c r="E394" s="316">
        <v>2.4</v>
      </c>
      <c r="F394" s="352"/>
      <c r="G394" s="316"/>
      <c r="H394" s="352"/>
      <c r="I394" s="511"/>
      <c r="J394" s="512"/>
    </row>
    <row r="395" spans="1:178" s="69" customFormat="1" x14ac:dyDescent="0.25">
      <c r="A395" s="344"/>
      <c r="B395" s="345" t="s">
        <v>298</v>
      </c>
      <c r="C395" s="316"/>
      <c r="D395" s="352"/>
      <c r="E395" s="316">
        <v>40.6</v>
      </c>
      <c r="F395" s="352"/>
      <c r="G395" s="316"/>
      <c r="H395" s="352"/>
      <c r="I395" s="511"/>
      <c r="J395" s="512"/>
    </row>
    <row r="396" spans="1:178" s="69" customFormat="1" ht="17.25" customHeight="1" x14ac:dyDescent="0.25">
      <c r="A396" s="344"/>
      <c r="B396" s="345" t="s">
        <v>34</v>
      </c>
      <c r="C396" s="316"/>
      <c r="D396" s="352">
        <v>2.4</v>
      </c>
      <c r="E396" s="316">
        <v>2.4</v>
      </c>
      <c r="F396" s="352"/>
      <c r="G396" s="316"/>
      <c r="H396" s="352"/>
      <c r="I396" s="511"/>
      <c r="J396" s="512"/>
    </row>
    <row r="397" spans="1:178" s="69" customFormat="1" ht="17.25" customHeight="1" x14ac:dyDescent="0.25">
      <c r="A397" s="344"/>
      <c r="B397" s="345" t="s">
        <v>32</v>
      </c>
      <c r="C397" s="316"/>
      <c r="D397" s="352">
        <v>14.5</v>
      </c>
      <c r="E397" s="316">
        <v>11.6</v>
      </c>
      <c r="F397" s="352"/>
      <c r="G397" s="316"/>
      <c r="H397" s="352"/>
      <c r="I397" s="511"/>
      <c r="J397" s="512"/>
    </row>
    <row r="398" spans="1:178" s="69" customFormat="1" ht="17.25" customHeight="1" thickBot="1" x14ac:dyDescent="0.3">
      <c r="A398" s="344"/>
      <c r="B398" s="345" t="s">
        <v>33</v>
      </c>
      <c r="C398" s="316"/>
      <c r="D398" s="352">
        <v>6.76</v>
      </c>
      <c r="E398" s="316">
        <v>5.68</v>
      </c>
      <c r="F398" s="352"/>
      <c r="G398" s="316"/>
      <c r="H398" s="352"/>
      <c r="I398" s="511"/>
      <c r="J398" s="512"/>
    </row>
    <row r="399" spans="1:178" s="69" customFormat="1" ht="17.25" customHeight="1" x14ac:dyDescent="0.25">
      <c r="A399" s="513"/>
      <c r="B399" s="514" t="s">
        <v>184</v>
      </c>
      <c r="C399" s="515"/>
      <c r="D399" s="516">
        <v>31.28</v>
      </c>
      <c r="E399" s="517">
        <v>31.28</v>
      </c>
      <c r="F399" s="516"/>
      <c r="G399" s="518"/>
      <c r="H399" s="519"/>
      <c r="I399" s="520"/>
      <c r="J399" s="521"/>
    </row>
    <row r="400" spans="1:178" s="69" customFormat="1" ht="17.25" customHeight="1" x14ac:dyDescent="0.25">
      <c r="A400" s="344"/>
      <c r="B400" s="345" t="s">
        <v>39</v>
      </c>
      <c r="C400" s="316"/>
      <c r="D400" s="350">
        <v>0.5</v>
      </c>
      <c r="E400" s="315">
        <v>0.5</v>
      </c>
      <c r="F400" s="350"/>
      <c r="G400" s="522"/>
      <c r="H400" s="352"/>
      <c r="I400" s="523"/>
      <c r="J400" s="512"/>
    </row>
    <row r="401" spans="1:178" s="69" customFormat="1" ht="17.25" customHeight="1" x14ac:dyDescent="0.25">
      <c r="A401" s="344"/>
      <c r="B401" s="345" t="s">
        <v>69</v>
      </c>
      <c r="C401" s="352"/>
      <c r="D401" s="350"/>
      <c r="E401" s="315">
        <v>89.4</v>
      </c>
      <c r="F401" s="350"/>
      <c r="G401" s="522"/>
      <c r="H401" s="352"/>
      <c r="I401" s="523"/>
      <c r="J401" s="512"/>
    </row>
    <row r="402" spans="1:178" s="26" customFormat="1" x14ac:dyDescent="0.25">
      <c r="A402" s="340" t="s">
        <v>397</v>
      </c>
      <c r="B402" s="318"/>
      <c r="C402" s="341">
        <v>150</v>
      </c>
      <c r="D402" s="343"/>
      <c r="E402" s="341"/>
      <c r="F402" s="329">
        <v>0.1</v>
      </c>
      <c r="G402" s="339">
        <v>0.1</v>
      </c>
      <c r="H402" s="320">
        <v>10.199999999999999</v>
      </c>
      <c r="I402" s="329">
        <v>42.1</v>
      </c>
      <c r="J402" s="330" t="s">
        <v>398</v>
      </c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/>
      <c r="CF402" s="69"/>
      <c r="CG402" s="69"/>
      <c r="CH402" s="69"/>
      <c r="CI402" s="69"/>
      <c r="CJ402" s="69"/>
      <c r="CK402" s="69"/>
      <c r="CL402" s="69"/>
      <c r="CM402" s="69"/>
      <c r="CN402" s="69"/>
      <c r="CO402" s="69"/>
      <c r="CP402" s="69"/>
      <c r="CQ402" s="69"/>
      <c r="CR402" s="69"/>
      <c r="CS402" s="69"/>
      <c r="CT402" s="69"/>
      <c r="CU402" s="69"/>
      <c r="CV402" s="69"/>
      <c r="CW402" s="69"/>
    </row>
    <row r="403" spans="1:178" s="26" customFormat="1" x14ac:dyDescent="0.25">
      <c r="A403" s="340"/>
      <c r="B403" s="318" t="s">
        <v>88</v>
      </c>
      <c r="C403" s="354"/>
      <c r="D403" s="343">
        <v>34</v>
      </c>
      <c r="E403" s="341">
        <v>30</v>
      </c>
      <c r="F403" s="342"/>
      <c r="G403" s="329"/>
      <c r="H403" s="320"/>
      <c r="I403" s="329"/>
      <c r="J403" s="330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69"/>
      <c r="CD403" s="69"/>
      <c r="CE403" s="69"/>
      <c r="CF403" s="69"/>
      <c r="CG403" s="69"/>
      <c r="CH403" s="69"/>
      <c r="CI403" s="69"/>
      <c r="CJ403" s="69"/>
      <c r="CK403" s="69"/>
      <c r="CL403" s="69"/>
      <c r="CM403" s="69"/>
      <c r="CN403" s="69"/>
      <c r="CO403" s="69"/>
      <c r="CP403" s="69"/>
      <c r="CQ403" s="69"/>
      <c r="CR403" s="69"/>
      <c r="CS403" s="69"/>
      <c r="CT403" s="69"/>
      <c r="CU403" s="69"/>
      <c r="CV403" s="69"/>
      <c r="CW403" s="69"/>
    </row>
    <row r="404" spans="1:178" s="26" customFormat="1" x14ac:dyDescent="0.25">
      <c r="A404" s="340"/>
      <c r="B404" s="318" t="s">
        <v>18</v>
      </c>
      <c r="C404" s="354"/>
      <c r="D404" s="343">
        <v>4</v>
      </c>
      <c r="E404" s="341">
        <v>4</v>
      </c>
      <c r="F404" s="342"/>
      <c r="G404" s="329"/>
      <c r="H404" s="320"/>
      <c r="I404" s="329"/>
      <c r="J404" s="330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69"/>
      <c r="CB404" s="69"/>
      <c r="CC404" s="69"/>
      <c r="CD404" s="69"/>
      <c r="CE404" s="69"/>
      <c r="CF404" s="69"/>
      <c r="CG404" s="69"/>
      <c r="CH404" s="69"/>
      <c r="CI404" s="69"/>
      <c r="CJ404" s="69"/>
      <c r="CK404" s="69"/>
      <c r="CL404" s="69"/>
      <c r="CM404" s="69"/>
      <c r="CN404" s="69"/>
      <c r="CO404" s="69"/>
      <c r="CP404" s="69"/>
      <c r="CQ404" s="69"/>
      <c r="CR404" s="69"/>
      <c r="CS404" s="69"/>
      <c r="CT404" s="69"/>
      <c r="CU404" s="69"/>
      <c r="CV404" s="69"/>
      <c r="CW404" s="69"/>
    </row>
    <row r="405" spans="1:178" s="26" customFormat="1" x14ac:dyDescent="0.25">
      <c r="A405" s="340"/>
      <c r="B405" s="318" t="s">
        <v>17</v>
      </c>
      <c r="C405" s="354"/>
      <c r="D405" s="343">
        <v>130</v>
      </c>
      <c r="E405" s="341">
        <v>130</v>
      </c>
      <c r="F405" s="342"/>
      <c r="G405" s="329"/>
      <c r="H405" s="320"/>
      <c r="I405" s="329"/>
      <c r="J405" s="330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69"/>
      <c r="CB405" s="69"/>
      <c r="CC405" s="69"/>
      <c r="CD405" s="69"/>
      <c r="CE405" s="69"/>
      <c r="CF405" s="69"/>
      <c r="CG405" s="69"/>
      <c r="CH405" s="69"/>
      <c r="CI405" s="69"/>
      <c r="CJ405" s="69"/>
      <c r="CK405" s="69"/>
      <c r="CL405" s="69"/>
      <c r="CM405" s="69"/>
      <c r="CN405" s="69"/>
      <c r="CO405" s="69"/>
      <c r="CP405" s="69"/>
      <c r="CQ405" s="69"/>
      <c r="CR405" s="69"/>
      <c r="CS405" s="69"/>
      <c r="CT405" s="69"/>
      <c r="CU405" s="69"/>
      <c r="CV405" s="69"/>
      <c r="CW405" s="69"/>
    </row>
    <row r="406" spans="1:178" s="33" customFormat="1" ht="16.5" thickBot="1" x14ac:dyDescent="0.3">
      <c r="A406" s="340" t="s">
        <v>46</v>
      </c>
      <c r="B406" s="318"/>
      <c r="C406" s="341">
        <v>30</v>
      </c>
      <c r="D406" s="341">
        <v>30</v>
      </c>
      <c r="E406" s="357">
        <v>30</v>
      </c>
      <c r="F406" s="341">
        <v>1.5</v>
      </c>
      <c r="G406" s="357">
        <v>0.3</v>
      </c>
      <c r="H406" s="341">
        <v>14.3</v>
      </c>
      <c r="I406" s="357">
        <v>66</v>
      </c>
      <c r="J406" s="330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69"/>
      <c r="CB406" s="69"/>
      <c r="CC406" s="69"/>
      <c r="CD406" s="69"/>
      <c r="CE406" s="69"/>
      <c r="CF406" s="69"/>
      <c r="CG406" s="69"/>
      <c r="CH406" s="69"/>
      <c r="CI406" s="69"/>
      <c r="CJ406" s="69"/>
      <c r="CK406" s="69"/>
      <c r="CL406" s="69"/>
      <c r="CM406" s="69"/>
      <c r="CN406" s="69"/>
      <c r="CO406" s="69"/>
      <c r="CP406" s="69"/>
      <c r="CQ406" s="69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</row>
    <row r="407" spans="1:178" s="33" customFormat="1" ht="16.5" thickBot="1" x14ac:dyDescent="0.3">
      <c r="A407" s="358" t="s">
        <v>26</v>
      </c>
      <c r="B407" s="359"/>
      <c r="C407" s="360">
        <v>505</v>
      </c>
      <c r="D407" s="378"/>
      <c r="E407" s="360"/>
      <c r="F407" s="331">
        <f>SUM(F374:F406)</f>
        <v>14.83</v>
      </c>
      <c r="G407" s="331">
        <f>SUM(G374:G406)</f>
        <v>16.09</v>
      </c>
      <c r="H407" s="331">
        <f>SUM(H374:H406)</f>
        <v>71.84</v>
      </c>
      <c r="I407" s="331">
        <f>SUM(I374:I406)</f>
        <v>492.1</v>
      </c>
      <c r="J407" s="333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69"/>
      <c r="CB407" s="69"/>
      <c r="CC407" s="69"/>
      <c r="CD407" s="69"/>
      <c r="CE407" s="69"/>
      <c r="CF407" s="69"/>
      <c r="CG407" s="69"/>
      <c r="CH407" s="69"/>
      <c r="CI407" s="69"/>
      <c r="CJ407" s="69"/>
      <c r="CK407" s="69"/>
      <c r="CL407" s="69"/>
      <c r="CM407" s="69"/>
      <c r="CN407" s="69"/>
      <c r="CO407" s="69"/>
      <c r="CP407" s="69"/>
      <c r="CQ407" s="69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</row>
    <row r="408" spans="1:178" s="33" customFormat="1" x14ac:dyDescent="0.25">
      <c r="A408" s="334"/>
      <c r="B408" s="335" t="s">
        <v>47</v>
      </c>
      <c r="C408" s="407"/>
      <c r="D408" s="433"/>
      <c r="E408" s="336"/>
      <c r="F408" s="322"/>
      <c r="G408" s="321"/>
      <c r="H408" s="364"/>
      <c r="I408" s="321"/>
      <c r="J408" s="323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69"/>
      <c r="CB408" s="69"/>
      <c r="CC408" s="69"/>
      <c r="CD408" s="69"/>
      <c r="CE408" s="69"/>
      <c r="CF408" s="69"/>
      <c r="CG408" s="69"/>
      <c r="CH408" s="69"/>
      <c r="CI408" s="69"/>
      <c r="CJ408" s="69"/>
      <c r="CK408" s="69"/>
      <c r="CL408" s="69"/>
      <c r="CM408" s="69"/>
      <c r="CN408" s="69"/>
      <c r="CO408" s="69"/>
      <c r="CP408" s="69"/>
      <c r="CQ408" s="69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</row>
    <row r="409" spans="1:178" s="57" customFormat="1" x14ac:dyDescent="0.25">
      <c r="A409" s="344" t="s">
        <v>71</v>
      </c>
      <c r="B409" s="314"/>
      <c r="C409" s="352">
        <v>10</v>
      </c>
      <c r="D409" s="316"/>
      <c r="E409" s="352"/>
      <c r="F409" s="350">
        <v>1</v>
      </c>
      <c r="G409" s="350">
        <v>0.5</v>
      </c>
      <c r="H409" s="350">
        <v>7.5</v>
      </c>
      <c r="I409" s="315">
        <v>25</v>
      </c>
      <c r="J409" s="496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68"/>
      <c r="CB409" s="68"/>
      <c r="CC409" s="68"/>
      <c r="CD409" s="68"/>
      <c r="CE409" s="68"/>
      <c r="CF409" s="68"/>
      <c r="CG409" s="68"/>
      <c r="CH409" s="68"/>
      <c r="CI409" s="68"/>
      <c r="CJ409" s="68"/>
      <c r="CK409" s="68"/>
      <c r="CL409" s="68"/>
      <c r="CM409" s="68"/>
      <c r="CN409" s="68"/>
      <c r="CO409" s="68"/>
      <c r="CP409" s="68"/>
      <c r="CQ409" s="68"/>
    </row>
    <row r="410" spans="1:178" x14ac:dyDescent="0.25">
      <c r="A410" s="344" t="s">
        <v>307</v>
      </c>
      <c r="B410" s="314"/>
      <c r="C410" s="352"/>
      <c r="D410" s="316">
        <v>10</v>
      </c>
      <c r="E410" s="352">
        <v>10</v>
      </c>
      <c r="F410" s="350"/>
      <c r="G410" s="350"/>
      <c r="H410" s="350"/>
      <c r="I410" s="315"/>
      <c r="J410" s="496"/>
    </row>
    <row r="411" spans="1:178" s="26" customFormat="1" x14ac:dyDescent="0.25">
      <c r="A411" s="340" t="s">
        <v>54</v>
      </c>
      <c r="B411" s="318"/>
      <c r="C411" s="341">
        <v>100</v>
      </c>
      <c r="D411" s="357"/>
      <c r="E411" s="337"/>
      <c r="F411" s="341">
        <v>3.36</v>
      </c>
      <c r="G411" s="341">
        <v>2.5</v>
      </c>
      <c r="H411" s="357">
        <v>4.5999999999999996</v>
      </c>
      <c r="I411" s="341">
        <v>61.8</v>
      </c>
      <c r="J411" s="330" t="s">
        <v>157</v>
      </c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69"/>
      <c r="CB411" s="69"/>
      <c r="CC411" s="69"/>
      <c r="CD411" s="69"/>
      <c r="CE411" s="69"/>
      <c r="CF411" s="69"/>
      <c r="CG411" s="69"/>
      <c r="CH411" s="69"/>
      <c r="CI411" s="69"/>
      <c r="CJ411" s="69"/>
      <c r="CK411" s="69"/>
      <c r="CL411" s="69"/>
      <c r="CM411" s="69"/>
      <c r="CN411" s="69"/>
      <c r="CO411" s="69"/>
      <c r="CP411" s="69"/>
      <c r="CQ411" s="69"/>
    </row>
    <row r="412" spans="1:178" s="26" customFormat="1" x14ac:dyDescent="0.25">
      <c r="A412" s="340"/>
      <c r="B412" s="318" t="s">
        <v>306</v>
      </c>
      <c r="C412" s="341"/>
      <c r="D412" s="357">
        <v>103.5</v>
      </c>
      <c r="E412" s="337">
        <v>100</v>
      </c>
      <c r="F412" s="341"/>
      <c r="G412" s="341"/>
      <c r="H412" s="357"/>
      <c r="I412" s="341"/>
      <c r="J412" s="330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69"/>
      <c r="CB412" s="69"/>
      <c r="CC412" s="69"/>
      <c r="CD412" s="69"/>
      <c r="CE412" s="69"/>
      <c r="CF412" s="69"/>
      <c r="CG412" s="69"/>
      <c r="CH412" s="69"/>
      <c r="CI412" s="69"/>
      <c r="CJ412" s="69"/>
      <c r="CK412" s="69"/>
      <c r="CL412" s="69"/>
      <c r="CM412" s="69"/>
      <c r="CN412" s="69"/>
      <c r="CO412" s="69"/>
      <c r="CP412" s="69"/>
      <c r="CQ412" s="69"/>
    </row>
    <row r="413" spans="1:178" x14ac:dyDescent="0.25">
      <c r="A413" s="411" t="s">
        <v>293</v>
      </c>
      <c r="B413" s="444"/>
      <c r="C413" s="341" t="s">
        <v>354</v>
      </c>
      <c r="D413" s="320"/>
      <c r="E413" s="329"/>
      <c r="F413" s="320">
        <v>4.97</v>
      </c>
      <c r="G413" s="329">
        <v>7.86</v>
      </c>
      <c r="H413" s="320">
        <v>19.989999999999998</v>
      </c>
      <c r="I413" s="342">
        <v>147</v>
      </c>
      <c r="J413" s="330" t="s">
        <v>309</v>
      </c>
    </row>
    <row r="414" spans="1:178" x14ac:dyDescent="0.25">
      <c r="A414" s="411"/>
      <c r="B414" s="750" t="s">
        <v>83</v>
      </c>
      <c r="C414" s="343"/>
      <c r="D414" s="320">
        <v>43.08</v>
      </c>
      <c r="E414" s="329">
        <v>28</v>
      </c>
      <c r="G414" s="329"/>
      <c r="I414" s="342"/>
      <c r="J414" s="330"/>
    </row>
    <row r="415" spans="1:178" x14ac:dyDescent="0.25">
      <c r="A415" s="411"/>
      <c r="B415" s="750" t="s">
        <v>30</v>
      </c>
      <c r="C415" s="343"/>
      <c r="D415" s="320">
        <v>104.82</v>
      </c>
      <c r="E415" s="329">
        <v>73.3</v>
      </c>
      <c r="G415" s="329"/>
      <c r="I415" s="342"/>
      <c r="J415" s="330"/>
    </row>
    <row r="416" spans="1:178" x14ac:dyDescent="0.25">
      <c r="A416" s="411"/>
      <c r="B416" s="750" t="s">
        <v>32</v>
      </c>
      <c r="C416" s="343"/>
      <c r="D416" s="320">
        <v>11.66</v>
      </c>
      <c r="E416" s="329">
        <v>9.33</v>
      </c>
      <c r="G416" s="329"/>
      <c r="I416" s="342"/>
      <c r="J416" s="330"/>
    </row>
    <row r="417" spans="1:178" s="36" customFormat="1" x14ac:dyDescent="0.25">
      <c r="A417" s="411"/>
      <c r="B417" s="750" t="s">
        <v>19</v>
      </c>
      <c r="C417" s="343"/>
      <c r="D417" s="320">
        <v>0.4</v>
      </c>
      <c r="E417" s="329">
        <v>0.4</v>
      </c>
      <c r="F417" s="320"/>
      <c r="G417" s="329"/>
      <c r="H417" s="320"/>
      <c r="I417" s="329"/>
      <c r="J417" s="330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  <c r="AF417" s="137"/>
      <c r="AG417" s="137"/>
      <c r="AH417" s="137"/>
      <c r="AI417" s="137"/>
      <c r="AJ417" s="137"/>
      <c r="AK417" s="137"/>
      <c r="AL417" s="137"/>
      <c r="AM417" s="137"/>
      <c r="AN417" s="137"/>
      <c r="AO417" s="137"/>
      <c r="AP417" s="137"/>
      <c r="AQ417" s="137"/>
      <c r="AR417" s="137"/>
      <c r="AS417" s="137"/>
      <c r="AT417" s="137"/>
      <c r="AU417" s="137"/>
      <c r="AV417" s="137"/>
      <c r="AW417" s="137"/>
      <c r="AX417" s="137"/>
      <c r="AY417" s="137"/>
      <c r="AZ417" s="137"/>
      <c r="BA417" s="137"/>
      <c r="BB417" s="137"/>
      <c r="BC417" s="137"/>
      <c r="BD417" s="137"/>
      <c r="BE417" s="137"/>
      <c r="BF417" s="137"/>
      <c r="BG417" s="137"/>
      <c r="BH417" s="137"/>
      <c r="BI417" s="137"/>
      <c r="BJ417" s="137"/>
      <c r="BK417" s="137"/>
      <c r="BL417" s="137"/>
      <c r="BM417" s="137"/>
      <c r="BN417" s="137"/>
      <c r="BO417" s="137"/>
      <c r="BP417" s="137"/>
      <c r="BQ417" s="137"/>
      <c r="BR417" s="137"/>
      <c r="BS417" s="137"/>
      <c r="BT417" s="137"/>
      <c r="BU417" s="137"/>
      <c r="BV417" s="137"/>
      <c r="BW417" s="137"/>
      <c r="BX417" s="137"/>
      <c r="BY417" s="137"/>
      <c r="BZ417" s="137"/>
      <c r="CA417" s="137"/>
      <c r="CB417" s="137"/>
      <c r="CC417" s="137"/>
      <c r="CD417" s="137"/>
      <c r="CE417" s="137"/>
      <c r="CF417" s="137"/>
      <c r="CG417" s="137"/>
      <c r="CH417" s="137"/>
      <c r="CI417" s="137"/>
      <c r="CJ417" s="137"/>
      <c r="CK417" s="137"/>
      <c r="CL417" s="137"/>
      <c r="CM417" s="137"/>
      <c r="CN417" s="137"/>
      <c r="CO417" s="137"/>
      <c r="CP417" s="137"/>
      <c r="CQ417" s="137"/>
      <c r="CR417" s="34"/>
      <c r="CS417" s="34"/>
      <c r="CT417" s="34"/>
      <c r="CU417" s="34"/>
      <c r="CV417" s="34"/>
      <c r="CW417" s="34"/>
      <c r="CX417" s="34"/>
      <c r="CY417" s="34"/>
      <c r="CZ417" s="34"/>
      <c r="DA417" s="34"/>
      <c r="DB417" s="34"/>
      <c r="DC417" s="34"/>
      <c r="DD417" s="34"/>
      <c r="DE417" s="34"/>
      <c r="DF417" s="34"/>
      <c r="DG417" s="34"/>
      <c r="DH417" s="34"/>
      <c r="DI417" s="34"/>
      <c r="DJ417" s="34"/>
      <c r="DK417" s="34"/>
      <c r="DL417" s="34"/>
      <c r="DM417" s="34"/>
      <c r="DN417" s="34"/>
      <c r="DO417" s="34"/>
      <c r="DP417" s="34"/>
      <c r="DQ417" s="34"/>
      <c r="DR417" s="34"/>
      <c r="DS417" s="34"/>
      <c r="DT417" s="34"/>
      <c r="DU417" s="34"/>
      <c r="DV417" s="34"/>
      <c r="DW417" s="34"/>
      <c r="DX417" s="34"/>
      <c r="DY417" s="34"/>
      <c r="DZ417" s="34"/>
      <c r="EA417" s="34"/>
      <c r="EB417" s="34"/>
      <c r="EC417" s="34"/>
      <c r="ED417" s="34"/>
      <c r="EE417" s="34"/>
      <c r="EF417" s="34"/>
      <c r="EG417" s="34"/>
      <c r="EH417" s="34"/>
      <c r="EI417" s="34"/>
      <c r="EJ417" s="34"/>
      <c r="EK417" s="34"/>
      <c r="EL417" s="34"/>
      <c r="EM417" s="34"/>
      <c r="EN417" s="34"/>
      <c r="EO417" s="34"/>
      <c r="EP417" s="34"/>
      <c r="EQ417" s="34"/>
      <c r="ER417" s="34"/>
      <c r="ES417" s="34"/>
      <c r="ET417" s="34"/>
      <c r="EU417" s="34"/>
      <c r="EV417" s="34"/>
      <c r="EW417" s="34"/>
      <c r="EX417" s="34"/>
      <c r="EY417" s="34"/>
      <c r="EZ417" s="34"/>
      <c r="FA417" s="34"/>
      <c r="FB417" s="34"/>
      <c r="FC417" s="34"/>
      <c r="FD417" s="34"/>
      <c r="FE417" s="34"/>
      <c r="FF417" s="34"/>
      <c r="FG417" s="34"/>
      <c r="FH417" s="34"/>
      <c r="FI417" s="34"/>
      <c r="FJ417" s="34"/>
      <c r="FK417" s="34"/>
      <c r="FL417" s="34"/>
      <c r="FM417" s="34"/>
      <c r="FN417" s="34"/>
      <c r="FO417" s="34"/>
      <c r="FP417" s="34"/>
      <c r="FQ417" s="34"/>
      <c r="FR417" s="34"/>
      <c r="FS417" s="34"/>
      <c r="FT417" s="34"/>
      <c r="FU417" s="34"/>
      <c r="FV417" s="34"/>
    </row>
    <row r="418" spans="1:178" s="36" customFormat="1" x14ac:dyDescent="0.25">
      <c r="A418" s="411"/>
      <c r="B418" s="410" t="s">
        <v>17</v>
      </c>
      <c r="C418" s="343"/>
      <c r="D418" s="320">
        <v>26.7</v>
      </c>
      <c r="E418" s="329">
        <v>26.7</v>
      </c>
      <c r="F418" s="320"/>
      <c r="G418" s="329"/>
      <c r="H418" s="320"/>
      <c r="I418" s="329"/>
      <c r="J418" s="330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37"/>
      <c r="AF418" s="137"/>
      <c r="AG418" s="137"/>
      <c r="AH418" s="137"/>
      <c r="AI418" s="137"/>
      <c r="AJ418" s="137"/>
      <c r="AK418" s="137"/>
      <c r="AL418" s="137"/>
      <c r="AM418" s="137"/>
      <c r="AN418" s="137"/>
      <c r="AO418" s="137"/>
      <c r="AP418" s="137"/>
      <c r="AQ418" s="137"/>
      <c r="AR418" s="137"/>
      <c r="AS418" s="137"/>
      <c r="AT418" s="137"/>
      <c r="AU418" s="137"/>
      <c r="AV418" s="137"/>
      <c r="AW418" s="137"/>
      <c r="AX418" s="137"/>
      <c r="AY418" s="137"/>
      <c r="AZ418" s="137"/>
      <c r="BA418" s="137"/>
      <c r="BB418" s="137"/>
      <c r="BC418" s="137"/>
      <c r="BD418" s="137"/>
      <c r="BE418" s="137"/>
      <c r="BF418" s="137"/>
      <c r="BG418" s="137"/>
      <c r="BH418" s="137"/>
      <c r="BI418" s="137"/>
      <c r="BJ418" s="137"/>
      <c r="BK418" s="137"/>
      <c r="BL418" s="137"/>
      <c r="BM418" s="137"/>
      <c r="BN418" s="137"/>
      <c r="BO418" s="137"/>
      <c r="BP418" s="137"/>
      <c r="BQ418" s="137"/>
      <c r="BR418" s="137"/>
      <c r="BS418" s="137"/>
      <c r="BT418" s="137"/>
      <c r="BU418" s="137"/>
      <c r="BV418" s="137"/>
      <c r="BW418" s="137"/>
      <c r="BX418" s="137"/>
      <c r="BY418" s="137"/>
      <c r="BZ418" s="137"/>
      <c r="CA418" s="137"/>
      <c r="CB418" s="137"/>
      <c r="CC418" s="137"/>
      <c r="CD418" s="137"/>
      <c r="CE418" s="137"/>
      <c r="CF418" s="137"/>
      <c r="CG418" s="137"/>
      <c r="CH418" s="137"/>
      <c r="CI418" s="137"/>
      <c r="CJ418" s="137"/>
      <c r="CK418" s="137"/>
      <c r="CL418" s="137"/>
      <c r="CM418" s="137"/>
      <c r="CN418" s="137"/>
      <c r="CO418" s="137"/>
      <c r="CP418" s="137"/>
      <c r="CQ418" s="137"/>
      <c r="CR418" s="34"/>
      <c r="CS418" s="34"/>
      <c r="CT418" s="34"/>
      <c r="CU418" s="34"/>
      <c r="CV418" s="34"/>
      <c r="CW418" s="34"/>
      <c r="CX418" s="34"/>
      <c r="CY418" s="34"/>
      <c r="CZ418" s="34"/>
      <c r="DA418" s="34"/>
      <c r="DB418" s="34"/>
      <c r="DC418" s="34"/>
      <c r="DD418" s="34"/>
      <c r="DE418" s="34"/>
      <c r="DF418" s="34"/>
      <c r="DG418" s="34"/>
      <c r="DH418" s="34"/>
      <c r="DI418" s="34"/>
      <c r="DJ418" s="34"/>
      <c r="DK418" s="34"/>
      <c r="DL418" s="34"/>
      <c r="DM418" s="34"/>
      <c r="DN418" s="34"/>
      <c r="DO418" s="34"/>
      <c r="DP418" s="34"/>
      <c r="DQ418" s="34"/>
      <c r="DR418" s="34"/>
      <c r="DS418" s="34"/>
      <c r="DT418" s="34"/>
      <c r="DU418" s="34"/>
      <c r="DV418" s="34"/>
      <c r="DW418" s="34"/>
      <c r="DX418" s="34"/>
      <c r="DY418" s="34"/>
      <c r="DZ418" s="34"/>
      <c r="EA418" s="34"/>
      <c r="EB418" s="34"/>
      <c r="EC418" s="34"/>
      <c r="ED418" s="34"/>
      <c r="EE418" s="34"/>
      <c r="EF418" s="34"/>
      <c r="EG418" s="34"/>
      <c r="EH418" s="34"/>
      <c r="EI418" s="34"/>
      <c r="EJ418" s="34"/>
      <c r="EK418" s="34"/>
      <c r="EL418" s="34"/>
      <c r="EM418" s="34"/>
      <c r="EN418" s="34"/>
      <c r="EO418" s="34"/>
      <c r="EP418" s="34"/>
      <c r="EQ418" s="34"/>
      <c r="ER418" s="34"/>
      <c r="ES418" s="34"/>
      <c r="ET418" s="34"/>
      <c r="EU418" s="34"/>
      <c r="EV418" s="34"/>
      <c r="EW418" s="34"/>
      <c r="EX418" s="34"/>
      <c r="EY418" s="34"/>
      <c r="EZ418" s="34"/>
      <c r="FA418" s="34"/>
      <c r="FB418" s="34"/>
      <c r="FC418" s="34"/>
      <c r="FD418" s="34"/>
      <c r="FE418" s="34"/>
      <c r="FF418" s="34"/>
      <c r="FG418" s="34"/>
      <c r="FH418" s="34"/>
      <c r="FI418" s="34"/>
      <c r="FJ418" s="34"/>
      <c r="FK418" s="34"/>
      <c r="FL418" s="34"/>
      <c r="FM418" s="34"/>
      <c r="FN418" s="34"/>
      <c r="FO418" s="34"/>
      <c r="FP418" s="34"/>
      <c r="FQ418" s="34"/>
      <c r="FR418" s="34"/>
      <c r="FS418" s="34"/>
      <c r="FT418" s="34"/>
      <c r="FU418" s="34"/>
      <c r="FV418" s="34"/>
    </row>
    <row r="419" spans="1:178" s="36" customFormat="1" x14ac:dyDescent="0.25">
      <c r="A419" s="411"/>
      <c r="B419" s="750" t="s">
        <v>34</v>
      </c>
      <c r="C419" s="343"/>
      <c r="D419" s="320">
        <v>3</v>
      </c>
      <c r="E419" s="329">
        <v>3</v>
      </c>
      <c r="F419" s="320"/>
      <c r="G419" s="329"/>
      <c r="H419" s="320"/>
      <c r="I419" s="329"/>
      <c r="J419" s="330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  <c r="AF419" s="137"/>
      <c r="AG419" s="137"/>
      <c r="AH419" s="137"/>
      <c r="AI419" s="137"/>
      <c r="AJ419" s="137"/>
      <c r="AK419" s="137"/>
      <c r="AL419" s="137"/>
      <c r="AM419" s="137"/>
      <c r="AN419" s="137"/>
      <c r="AO419" s="137"/>
      <c r="AP419" s="137"/>
      <c r="AQ419" s="137"/>
      <c r="AR419" s="137"/>
      <c r="AS419" s="137"/>
      <c r="AT419" s="137"/>
      <c r="AU419" s="137"/>
      <c r="AV419" s="137"/>
      <c r="AW419" s="137"/>
      <c r="AX419" s="137"/>
      <c r="AY419" s="137"/>
      <c r="AZ419" s="137"/>
      <c r="BA419" s="137"/>
      <c r="BB419" s="137"/>
      <c r="BC419" s="137"/>
      <c r="BD419" s="137"/>
      <c r="BE419" s="137"/>
      <c r="BF419" s="137"/>
      <c r="BG419" s="137"/>
      <c r="BH419" s="137"/>
      <c r="BI419" s="137"/>
      <c r="BJ419" s="137"/>
      <c r="BK419" s="137"/>
      <c r="BL419" s="137"/>
      <c r="BM419" s="137"/>
      <c r="BN419" s="137"/>
      <c r="BO419" s="137"/>
      <c r="BP419" s="137"/>
      <c r="BQ419" s="137"/>
      <c r="BR419" s="137"/>
      <c r="BS419" s="137"/>
      <c r="BT419" s="137"/>
      <c r="BU419" s="137"/>
      <c r="BV419" s="137"/>
      <c r="BW419" s="137"/>
      <c r="BX419" s="137"/>
      <c r="BY419" s="137"/>
      <c r="BZ419" s="137"/>
      <c r="CA419" s="137"/>
      <c r="CB419" s="137"/>
      <c r="CC419" s="137"/>
      <c r="CD419" s="137"/>
      <c r="CE419" s="137"/>
      <c r="CF419" s="137"/>
      <c r="CG419" s="137"/>
      <c r="CH419" s="137"/>
      <c r="CI419" s="137"/>
      <c r="CJ419" s="137"/>
      <c r="CK419" s="137"/>
      <c r="CL419" s="137"/>
      <c r="CM419" s="137"/>
      <c r="CN419" s="137"/>
      <c r="CO419" s="137"/>
      <c r="CP419" s="137"/>
      <c r="CQ419" s="137"/>
      <c r="CR419" s="34"/>
      <c r="CS419" s="34"/>
      <c r="CT419" s="34"/>
      <c r="CU419" s="34"/>
      <c r="CV419" s="34"/>
      <c r="CW419" s="34"/>
      <c r="CX419" s="34"/>
      <c r="CY419" s="34"/>
      <c r="CZ419" s="34"/>
      <c r="DA419" s="34"/>
      <c r="DB419" s="34"/>
      <c r="DC419" s="34"/>
      <c r="DD419" s="34"/>
      <c r="DE419" s="34"/>
      <c r="DF419" s="34"/>
      <c r="DG419" s="34"/>
      <c r="DH419" s="34"/>
      <c r="DI419" s="34"/>
      <c r="DJ419" s="34"/>
      <c r="DK419" s="34"/>
      <c r="DL419" s="34"/>
      <c r="DM419" s="34"/>
      <c r="DN419" s="34"/>
      <c r="DO419" s="34"/>
      <c r="DP419" s="34"/>
      <c r="DQ419" s="34"/>
      <c r="DR419" s="34"/>
      <c r="DS419" s="34"/>
      <c r="DT419" s="34"/>
      <c r="DU419" s="34"/>
      <c r="DV419" s="34"/>
      <c r="DW419" s="34"/>
      <c r="DX419" s="34"/>
      <c r="DY419" s="34"/>
      <c r="DZ419" s="34"/>
      <c r="EA419" s="34"/>
      <c r="EB419" s="34"/>
      <c r="EC419" s="34"/>
      <c r="ED419" s="34"/>
      <c r="EE419" s="34"/>
      <c r="EF419" s="34"/>
      <c r="EG419" s="34"/>
      <c r="EH419" s="34"/>
      <c r="EI419" s="34"/>
      <c r="EJ419" s="34"/>
      <c r="EK419" s="34"/>
      <c r="EL419" s="34"/>
      <c r="EM419" s="34"/>
      <c r="EN419" s="34"/>
      <c r="EO419" s="34"/>
      <c r="EP419" s="34"/>
      <c r="EQ419" s="34"/>
      <c r="ER419" s="34"/>
      <c r="ES419" s="34"/>
      <c r="ET419" s="34"/>
      <c r="EU419" s="34"/>
      <c r="EV419" s="34"/>
      <c r="EW419" s="34"/>
      <c r="EX419" s="34"/>
      <c r="EY419" s="34"/>
      <c r="EZ419" s="34"/>
      <c r="FA419" s="34"/>
      <c r="FB419" s="34"/>
      <c r="FC419" s="34"/>
      <c r="FD419" s="34"/>
      <c r="FE419" s="34"/>
      <c r="FF419" s="34"/>
      <c r="FG419" s="34"/>
      <c r="FH419" s="34"/>
      <c r="FI419" s="34"/>
      <c r="FJ419" s="34"/>
      <c r="FK419" s="34"/>
      <c r="FL419" s="34"/>
      <c r="FM419" s="34"/>
      <c r="FN419" s="34"/>
      <c r="FO419" s="34"/>
      <c r="FP419" s="34"/>
      <c r="FQ419" s="34"/>
      <c r="FR419" s="34"/>
      <c r="FS419" s="34"/>
      <c r="FT419" s="34"/>
      <c r="FU419" s="34"/>
      <c r="FV419" s="34"/>
    </row>
    <row r="420" spans="1:178" s="36" customFormat="1" x14ac:dyDescent="0.25">
      <c r="A420" s="411"/>
      <c r="B420" s="750" t="s">
        <v>43</v>
      </c>
      <c r="C420" s="343"/>
      <c r="D420" s="320">
        <v>1.7</v>
      </c>
      <c r="E420" s="329">
        <v>1.7</v>
      </c>
      <c r="F420" s="320"/>
      <c r="G420" s="329"/>
      <c r="H420" s="320"/>
      <c r="I420" s="329"/>
      <c r="J420" s="330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37"/>
      <c r="AF420" s="137"/>
      <c r="AG420" s="137"/>
      <c r="AH420" s="137"/>
      <c r="AI420" s="137"/>
      <c r="AJ420" s="137"/>
      <c r="AK420" s="137"/>
      <c r="AL420" s="137"/>
      <c r="AM420" s="137"/>
      <c r="AN420" s="137"/>
      <c r="AO420" s="137"/>
      <c r="AP420" s="137"/>
      <c r="AQ420" s="137"/>
      <c r="AR420" s="137"/>
      <c r="AS420" s="137"/>
      <c r="AT420" s="137"/>
      <c r="AU420" s="137"/>
      <c r="AV420" s="137"/>
      <c r="AW420" s="137"/>
      <c r="AX420" s="137"/>
      <c r="AY420" s="137"/>
      <c r="AZ420" s="137"/>
      <c r="BA420" s="137"/>
      <c r="BB420" s="137"/>
      <c r="BC420" s="137"/>
      <c r="BD420" s="137"/>
      <c r="BE420" s="137"/>
      <c r="BF420" s="137"/>
      <c r="BG420" s="137"/>
      <c r="BH420" s="137"/>
      <c r="BI420" s="137"/>
      <c r="BJ420" s="137"/>
      <c r="BK420" s="137"/>
      <c r="BL420" s="137"/>
      <c r="BM420" s="137"/>
      <c r="BN420" s="137"/>
      <c r="BO420" s="137"/>
      <c r="BP420" s="137"/>
      <c r="BQ420" s="137"/>
      <c r="BR420" s="137"/>
      <c r="BS420" s="137"/>
      <c r="BT420" s="137"/>
      <c r="BU420" s="137"/>
      <c r="BV420" s="137"/>
      <c r="BW420" s="137"/>
      <c r="BX420" s="137"/>
      <c r="BY420" s="137"/>
      <c r="BZ420" s="137"/>
      <c r="CA420" s="137"/>
      <c r="CB420" s="137"/>
      <c r="CC420" s="137"/>
      <c r="CD420" s="137"/>
      <c r="CE420" s="137"/>
      <c r="CF420" s="137"/>
      <c r="CG420" s="137"/>
      <c r="CH420" s="137"/>
      <c r="CI420" s="137"/>
      <c r="CJ420" s="137"/>
      <c r="CK420" s="137"/>
      <c r="CL420" s="137"/>
      <c r="CM420" s="137"/>
      <c r="CN420" s="137"/>
      <c r="CO420" s="137"/>
      <c r="CP420" s="137"/>
      <c r="CQ420" s="137"/>
      <c r="CR420" s="34"/>
      <c r="CS420" s="34"/>
      <c r="CT420" s="34"/>
      <c r="CU420" s="34"/>
      <c r="CV420" s="34"/>
      <c r="CW420" s="34"/>
      <c r="CX420" s="34"/>
      <c r="CY420" s="34"/>
      <c r="CZ420" s="34"/>
      <c r="DA420" s="34"/>
      <c r="DB420" s="34"/>
      <c r="DC420" s="34"/>
      <c r="DD420" s="34"/>
      <c r="DE420" s="34"/>
      <c r="DF420" s="34"/>
      <c r="DG420" s="34"/>
      <c r="DH420" s="34"/>
      <c r="DI420" s="34"/>
      <c r="DJ420" s="34"/>
      <c r="DK420" s="34"/>
      <c r="DL420" s="34"/>
      <c r="DM420" s="34"/>
      <c r="DN420" s="34"/>
      <c r="DO420" s="34"/>
      <c r="DP420" s="34"/>
      <c r="DQ420" s="34"/>
      <c r="DR420" s="34"/>
      <c r="DS420" s="34"/>
      <c r="DT420" s="34"/>
      <c r="DU420" s="34"/>
      <c r="DV420" s="34"/>
      <c r="DW420" s="34"/>
      <c r="DX420" s="34"/>
      <c r="DY420" s="34"/>
      <c r="DZ420" s="34"/>
      <c r="EA420" s="34"/>
      <c r="EB420" s="34"/>
      <c r="EC420" s="34"/>
      <c r="ED420" s="34"/>
      <c r="EE420" s="34"/>
      <c r="EF420" s="34"/>
      <c r="EG420" s="34"/>
      <c r="EH420" s="34"/>
      <c r="EI420" s="34"/>
      <c r="EJ420" s="34"/>
      <c r="EK420" s="34"/>
      <c r="EL420" s="34"/>
      <c r="EM420" s="34"/>
      <c r="EN420" s="34"/>
      <c r="EO420" s="34"/>
      <c r="EP420" s="34"/>
      <c r="EQ420" s="34"/>
      <c r="ER420" s="34"/>
      <c r="ES420" s="34"/>
      <c r="ET420" s="34"/>
      <c r="EU420" s="34"/>
      <c r="EV420" s="34"/>
      <c r="EW420" s="34"/>
      <c r="EX420" s="34"/>
      <c r="EY420" s="34"/>
      <c r="EZ420" s="34"/>
      <c r="FA420" s="34"/>
      <c r="FB420" s="34"/>
      <c r="FC420" s="34"/>
      <c r="FD420" s="34"/>
      <c r="FE420" s="34"/>
      <c r="FF420" s="34"/>
      <c r="FG420" s="34"/>
      <c r="FH420" s="34"/>
      <c r="FI420" s="34"/>
      <c r="FJ420" s="34"/>
      <c r="FK420" s="34"/>
      <c r="FL420" s="34"/>
      <c r="FM420" s="34"/>
      <c r="FN420" s="34"/>
      <c r="FO420" s="34"/>
      <c r="FP420" s="34"/>
      <c r="FQ420" s="34"/>
      <c r="FR420" s="34"/>
      <c r="FS420" s="34"/>
      <c r="FT420" s="34"/>
      <c r="FU420" s="34"/>
      <c r="FV420" s="34"/>
    </row>
    <row r="421" spans="1:178" s="36" customFormat="1" x14ac:dyDescent="0.25">
      <c r="A421" s="411"/>
      <c r="B421" s="750" t="s">
        <v>18</v>
      </c>
      <c r="C421" s="343"/>
      <c r="D421" s="320">
        <v>0.3</v>
      </c>
      <c r="E421" s="329">
        <v>0.3</v>
      </c>
      <c r="F421" s="320"/>
      <c r="G421" s="329"/>
      <c r="H421" s="320"/>
      <c r="I421" s="329"/>
      <c r="J421" s="330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  <c r="AF421" s="137"/>
      <c r="AG421" s="137"/>
      <c r="AH421" s="137"/>
      <c r="AI421" s="137"/>
      <c r="AJ421" s="137"/>
      <c r="AK421" s="137"/>
      <c r="AL421" s="137"/>
      <c r="AM421" s="137"/>
      <c r="AN421" s="137"/>
      <c r="AO421" s="137"/>
      <c r="AP421" s="137"/>
      <c r="AQ421" s="137"/>
      <c r="AR421" s="137"/>
      <c r="AS421" s="137"/>
      <c r="AT421" s="137"/>
      <c r="AU421" s="137"/>
      <c r="AV421" s="137"/>
      <c r="AW421" s="137"/>
      <c r="AX421" s="137"/>
      <c r="AY421" s="137"/>
      <c r="AZ421" s="137"/>
      <c r="BA421" s="137"/>
      <c r="BB421" s="137"/>
      <c r="BC421" s="137"/>
      <c r="BD421" s="137"/>
      <c r="BE421" s="137"/>
      <c r="BF421" s="137"/>
      <c r="BG421" s="137"/>
      <c r="BH421" s="137"/>
      <c r="BI421" s="137"/>
      <c r="BJ421" s="137"/>
      <c r="BK421" s="137"/>
      <c r="BL421" s="137"/>
      <c r="BM421" s="137"/>
      <c r="BN421" s="137"/>
      <c r="BO421" s="137"/>
      <c r="BP421" s="137"/>
      <c r="BQ421" s="137"/>
      <c r="BR421" s="137"/>
      <c r="BS421" s="137"/>
      <c r="BT421" s="137"/>
      <c r="BU421" s="137"/>
      <c r="BV421" s="137"/>
      <c r="BW421" s="137"/>
      <c r="BX421" s="137"/>
      <c r="BY421" s="137"/>
      <c r="BZ421" s="137"/>
      <c r="CA421" s="137"/>
      <c r="CB421" s="137"/>
      <c r="CC421" s="137"/>
      <c r="CD421" s="137"/>
      <c r="CE421" s="137"/>
      <c r="CF421" s="137"/>
      <c r="CG421" s="137"/>
      <c r="CH421" s="137"/>
      <c r="CI421" s="137"/>
      <c r="CJ421" s="137"/>
      <c r="CK421" s="137"/>
      <c r="CL421" s="137"/>
      <c r="CM421" s="137"/>
      <c r="CN421" s="137"/>
      <c r="CO421" s="137"/>
      <c r="CP421" s="137"/>
      <c r="CQ421" s="137"/>
      <c r="CR421" s="34"/>
      <c r="CS421" s="34"/>
      <c r="CT421" s="34"/>
      <c r="CU421" s="34"/>
      <c r="CV421" s="34"/>
      <c r="CW421" s="34"/>
      <c r="CX421" s="34"/>
      <c r="CY421" s="34"/>
      <c r="CZ421" s="34"/>
      <c r="DA421" s="34"/>
      <c r="DB421" s="34"/>
      <c r="DC421" s="34"/>
      <c r="DD421" s="34"/>
      <c r="DE421" s="34"/>
      <c r="DF421" s="34"/>
      <c r="DG421" s="34"/>
      <c r="DH421" s="34"/>
      <c r="DI421" s="34"/>
      <c r="DJ421" s="34"/>
      <c r="DK421" s="34"/>
      <c r="DL421" s="34"/>
      <c r="DM421" s="34"/>
      <c r="DN421" s="34"/>
      <c r="DO421" s="34"/>
      <c r="DP421" s="34"/>
      <c r="DQ421" s="34"/>
      <c r="DR421" s="34"/>
      <c r="DS421" s="34"/>
      <c r="DT421" s="34"/>
      <c r="DU421" s="34"/>
      <c r="DV421" s="34"/>
      <c r="DW421" s="34"/>
      <c r="DX421" s="34"/>
      <c r="DY421" s="34"/>
      <c r="DZ421" s="34"/>
      <c r="EA421" s="34"/>
      <c r="EB421" s="34"/>
      <c r="EC421" s="34"/>
      <c r="ED421" s="34"/>
      <c r="EE421" s="34"/>
      <c r="EF421" s="34"/>
      <c r="EG421" s="34"/>
      <c r="EH421" s="34"/>
      <c r="EI421" s="34"/>
      <c r="EJ421" s="34"/>
      <c r="EK421" s="34"/>
      <c r="EL421" s="34"/>
      <c r="EM421" s="34"/>
      <c r="EN421" s="34"/>
      <c r="EO421" s="34"/>
      <c r="EP421" s="34"/>
      <c r="EQ421" s="34"/>
      <c r="ER421" s="34"/>
      <c r="ES421" s="34"/>
      <c r="ET421" s="34"/>
      <c r="EU421" s="34"/>
      <c r="EV421" s="34"/>
      <c r="EW421" s="34"/>
      <c r="EX421" s="34"/>
      <c r="EY421" s="34"/>
      <c r="EZ421" s="34"/>
      <c r="FA421" s="34"/>
      <c r="FB421" s="34"/>
      <c r="FC421" s="34"/>
      <c r="FD421" s="34"/>
      <c r="FE421" s="34"/>
      <c r="FF421" s="34"/>
      <c r="FG421" s="34"/>
      <c r="FH421" s="34"/>
      <c r="FI421" s="34"/>
      <c r="FJ421" s="34"/>
      <c r="FK421" s="34"/>
      <c r="FL421" s="34"/>
      <c r="FM421" s="34"/>
      <c r="FN421" s="34"/>
      <c r="FO421" s="34"/>
      <c r="FP421" s="34"/>
      <c r="FQ421" s="34"/>
      <c r="FR421" s="34"/>
      <c r="FS421" s="34"/>
      <c r="FT421" s="34"/>
      <c r="FU421" s="34"/>
      <c r="FV421" s="34"/>
    </row>
    <row r="422" spans="1:178" s="26" customFormat="1" x14ac:dyDescent="0.25">
      <c r="A422" s="340" t="s">
        <v>75</v>
      </c>
      <c r="B422" s="388"/>
      <c r="C422" s="387" t="s">
        <v>304</v>
      </c>
      <c r="D422" s="369"/>
      <c r="E422" s="370"/>
      <c r="F422" s="342">
        <v>0.09</v>
      </c>
      <c r="G422" s="329">
        <v>0.01</v>
      </c>
      <c r="H422" s="320">
        <v>8.5</v>
      </c>
      <c r="I422" s="342">
        <v>34.5</v>
      </c>
      <c r="J422" s="330" t="s">
        <v>162</v>
      </c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T422" s="69"/>
      <c r="AU422" s="69"/>
      <c r="AV422" s="69"/>
      <c r="AW422" s="69"/>
      <c r="AX422" s="69"/>
      <c r="AY422" s="69"/>
      <c r="AZ422" s="69"/>
      <c r="BA422" s="69"/>
      <c r="BB422" s="69"/>
      <c r="BC422" s="69"/>
      <c r="BD422" s="69"/>
      <c r="BE422" s="69"/>
      <c r="BF422" s="69"/>
      <c r="BG422" s="69"/>
      <c r="BH422" s="69"/>
      <c r="BI422" s="69"/>
      <c r="BJ422" s="69"/>
      <c r="BK422" s="69"/>
      <c r="BL422" s="69"/>
      <c r="BM422" s="69"/>
      <c r="BN422" s="69"/>
      <c r="BO422" s="69"/>
      <c r="BP422" s="69"/>
      <c r="BQ422" s="69"/>
      <c r="BR422" s="69"/>
      <c r="BS422" s="69"/>
      <c r="BT422" s="69"/>
      <c r="BU422" s="69"/>
      <c r="BV422" s="69"/>
      <c r="BW422" s="69"/>
      <c r="BX422" s="69"/>
      <c r="BY422" s="69"/>
      <c r="BZ422" s="69"/>
      <c r="CA422" s="69"/>
      <c r="CB422" s="69"/>
      <c r="CC422" s="69"/>
      <c r="CD422" s="69"/>
      <c r="CE422" s="69"/>
      <c r="CF422" s="69"/>
      <c r="CG422" s="69"/>
      <c r="CH422" s="69"/>
      <c r="CI422" s="69"/>
      <c r="CJ422" s="69"/>
      <c r="CK422" s="69"/>
      <c r="CL422" s="69"/>
      <c r="CM422" s="69"/>
      <c r="CN422" s="69"/>
      <c r="CO422" s="69"/>
      <c r="CP422" s="69"/>
      <c r="CQ422" s="69"/>
    </row>
    <row r="423" spans="1:178" s="26" customFormat="1" x14ac:dyDescent="0.25">
      <c r="A423" s="340"/>
      <c r="B423" s="388" t="s">
        <v>59</v>
      </c>
      <c r="C423" s="387"/>
      <c r="D423" s="357">
        <v>0.3</v>
      </c>
      <c r="E423" s="341">
        <v>0.3</v>
      </c>
      <c r="F423" s="342"/>
      <c r="G423" s="329"/>
      <c r="H423" s="320"/>
      <c r="I423" s="342"/>
      <c r="J423" s="330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69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69"/>
      <c r="BG423" s="69"/>
      <c r="BH423" s="69"/>
      <c r="BI423" s="69"/>
      <c r="BJ423" s="69"/>
      <c r="BK423" s="69"/>
      <c r="BL423" s="69"/>
      <c r="BM423" s="69"/>
      <c r="BN423" s="69"/>
      <c r="BO423" s="69"/>
      <c r="BP423" s="69"/>
      <c r="BQ423" s="69"/>
      <c r="BR423" s="69"/>
      <c r="BS423" s="69"/>
      <c r="BT423" s="69"/>
      <c r="BU423" s="69"/>
      <c r="BV423" s="69"/>
      <c r="BW423" s="69"/>
      <c r="BX423" s="69"/>
      <c r="BY423" s="69"/>
      <c r="BZ423" s="69"/>
      <c r="CA423" s="69"/>
      <c r="CB423" s="69"/>
      <c r="CC423" s="69"/>
      <c r="CD423" s="69"/>
      <c r="CE423" s="69"/>
      <c r="CF423" s="69"/>
      <c r="CG423" s="69"/>
      <c r="CH423" s="69"/>
      <c r="CI423" s="69"/>
      <c r="CJ423" s="69"/>
      <c r="CK423" s="69"/>
      <c r="CL423" s="69"/>
      <c r="CM423" s="69"/>
      <c r="CN423" s="69"/>
      <c r="CO423" s="69"/>
      <c r="CP423" s="69"/>
      <c r="CQ423" s="69"/>
    </row>
    <row r="424" spans="1:178" s="26" customFormat="1" x14ac:dyDescent="0.25">
      <c r="A424" s="340"/>
      <c r="B424" s="318" t="s">
        <v>18</v>
      </c>
      <c r="C424" s="354"/>
      <c r="D424" s="357">
        <v>4</v>
      </c>
      <c r="E424" s="341">
        <v>4</v>
      </c>
      <c r="F424" s="342"/>
      <c r="G424" s="329"/>
      <c r="H424" s="342"/>
      <c r="I424" s="342"/>
      <c r="J424" s="330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69"/>
      <c r="BG424" s="69"/>
      <c r="BH424" s="69"/>
      <c r="BI424" s="69"/>
      <c r="BJ424" s="69"/>
      <c r="BK424" s="69"/>
      <c r="BL424" s="69"/>
      <c r="BM424" s="69"/>
      <c r="BN424" s="69"/>
      <c r="BO424" s="69"/>
      <c r="BP424" s="69"/>
      <c r="BQ424" s="69"/>
      <c r="BR424" s="69"/>
      <c r="BS424" s="69"/>
      <c r="BT424" s="69"/>
      <c r="BU424" s="69"/>
      <c r="BV424" s="69"/>
      <c r="BW424" s="69"/>
      <c r="BX424" s="69"/>
      <c r="BY424" s="69"/>
      <c r="BZ424" s="69"/>
      <c r="CA424" s="69"/>
      <c r="CB424" s="69"/>
      <c r="CC424" s="69"/>
      <c r="CD424" s="69"/>
      <c r="CE424" s="69"/>
      <c r="CF424" s="69"/>
      <c r="CG424" s="69"/>
      <c r="CH424" s="69"/>
      <c r="CI424" s="69"/>
      <c r="CJ424" s="69"/>
      <c r="CK424" s="69"/>
      <c r="CL424" s="69"/>
      <c r="CM424" s="69"/>
      <c r="CN424" s="69"/>
      <c r="CO424" s="69"/>
      <c r="CP424" s="69"/>
      <c r="CQ424" s="69"/>
    </row>
    <row r="425" spans="1:178" s="26" customFormat="1" x14ac:dyDescent="0.25">
      <c r="A425" s="340"/>
      <c r="B425" s="318" t="s">
        <v>76</v>
      </c>
      <c r="C425" s="354"/>
      <c r="D425" s="343">
        <v>4.0999999999999996</v>
      </c>
      <c r="E425" s="341">
        <v>4</v>
      </c>
      <c r="F425" s="329"/>
      <c r="G425" s="320"/>
      <c r="H425" s="329"/>
      <c r="I425" s="320"/>
      <c r="J425" s="330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  <c r="AX425" s="69"/>
      <c r="AY425" s="69"/>
      <c r="AZ425" s="69"/>
      <c r="BA425" s="69"/>
      <c r="BB425" s="69"/>
      <c r="BC425" s="69"/>
      <c r="BD425" s="69"/>
      <c r="BE425" s="69"/>
      <c r="BF425" s="69"/>
      <c r="BG425" s="69"/>
      <c r="BH425" s="69"/>
      <c r="BI425" s="69"/>
      <c r="BJ425" s="69"/>
      <c r="BK425" s="69"/>
      <c r="BL425" s="69"/>
      <c r="BM425" s="69"/>
      <c r="BN425" s="69"/>
      <c r="BO425" s="69"/>
      <c r="BP425" s="69"/>
      <c r="BQ425" s="69"/>
      <c r="BR425" s="69"/>
      <c r="BS425" s="69"/>
      <c r="BT425" s="69"/>
      <c r="BU425" s="69"/>
      <c r="BV425" s="69"/>
      <c r="BW425" s="69"/>
      <c r="BX425" s="69"/>
      <c r="BY425" s="69"/>
      <c r="BZ425" s="69"/>
      <c r="CA425" s="69"/>
      <c r="CB425" s="69"/>
      <c r="CC425" s="69"/>
      <c r="CD425" s="69"/>
      <c r="CE425" s="69"/>
      <c r="CF425" s="69"/>
      <c r="CG425" s="69"/>
      <c r="CH425" s="69"/>
      <c r="CI425" s="69"/>
      <c r="CJ425" s="69"/>
      <c r="CK425" s="69"/>
      <c r="CL425" s="69"/>
      <c r="CM425" s="69"/>
      <c r="CN425" s="69"/>
      <c r="CO425" s="69"/>
      <c r="CP425" s="69"/>
      <c r="CQ425" s="69"/>
    </row>
    <row r="426" spans="1:178" s="26" customFormat="1" x14ac:dyDescent="0.25">
      <c r="A426" s="340"/>
      <c r="B426" s="318" t="s">
        <v>17</v>
      </c>
      <c r="C426" s="354"/>
      <c r="D426" s="370">
        <v>150</v>
      </c>
      <c r="E426" s="370">
        <v>150</v>
      </c>
      <c r="F426" s="329"/>
      <c r="G426" s="320"/>
      <c r="H426" s="329"/>
      <c r="I426" s="320"/>
      <c r="J426" s="330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69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/>
      <c r="AY426" s="69"/>
      <c r="AZ426" s="69"/>
      <c r="BA426" s="69"/>
      <c r="BB426" s="69"/>
      <c r="BC426" s="69"/>
      <c r="BD426" s="69"/>
      <c r="BE426" s="69"/>
      <c r="BF426" s="69"/>
      <c r="BG426" s="69"/>
      <c r="BH426" s="69"/>
      <c r="BI426" s="69"/>
      <c r="BJ426" s="69"/>
      <c r="BK426" s="69"/>
      <c r="BL426" s="69"/>
      <c r="BM426" s="69"/>
      <c r="BN426" s="69"/>
      <c r="BO426" s="69"/>
      <c r="BP426" s="69"/>
      <c r="BQ426" s="69"/>
      <c r="BR426" s="69"/>
      <c r="BS426" s="69"/>
      <c r="BT426" s="69"/>
      <c r="BU426" s="69"/>
      <c r="BV426" s="69"/>
      <c r="BW426" s="69"/>
      <c r="BX426" s="69"/>
      <c r="BY426" s="69"/>
      <c r="BZ426" s="69"/>
      <c r="CA426" s="69"/>
      <c r="CB426" s="69"/>
      <c r="CC426" s="69"/>
      <c r="CD426" s="69"/>
      <c r="CE426" s="69"/>
      <c r="CF426" s="69"/>
      <c r="CG426" s="69"/>
      <c r="CH426" s="69"/>
      <c r="CI426" s="69"/>
      <c r="CJ426" s="69"/>
      <c r="CK426" s="69"/>
      <c r="CL426" s="69"/>
      <c r="CM426" s="69"/>
      <c r="CN426" s="69"/>
      <c r="CO426" s="69"/>
      <c r="CP426" s="69"/>
      <c r="CQ426" s="69"/>
    </row>
    <row r="427" spans="1:178" s="35" customFormat="1" ht="16.5" thickBot="1" x14ac:dyDescent="0.3">
      <c r="A427" s="340" t="s">
        <v>38</v>
      </c>
      <c r="B427" s="318"/>
      <c r="C427" s="341">
        <v>20</v>
      </c>
      <c r="D427" s="343">
        <v>20</v>
      </c>
      <c r="E427" s="341">
        <v>20</v>
      </c>
      <c r="F427" s="370">
        <v>1.6</v>
      </c>
      <c r="G427" s="369">
        <v>0.2</v>
      </c>
      <c r="H427" s="389">
        <v>9.8000000000000007</v>
      </c>
      <c r="I427" s="390">
        <v>47</v>
      </c>
      <c r="J427" s="330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  <c r="AB427" s="96"/>
      <c r="AC427" s="96"/>
      <c r="AD427" s="96"/>
      <c r="AE427" s="96"/>
      <c r="AF427" s="96"/>
      <c r="AG427" s="96"/>
      <c r="AH427" s="96"/>
      <c r="AI427" s="96"/>
      <c r="AJ427" s="96"/>
      <c r="AK427" s="96"/>
      <c r="AL427" s="96"/>
      <c r="AM427" s="96"/>
      <c r="AN427" s="96"/>
      <c r="AO427" s="96"/>
      <c r="AP427" s="96"/>
      <c r="AQ427" s="96"/>
      <c r="AR427" s="96"/>
      <c r="AS427" s="96"/>
      <c r="AT427" s="96"/>
      <c r="AU427" s="96"/>
      <c r="AV427" s="96"/>
      <c r="AW427" s="96"/>
      <c r="AX427" s="96"/>
      <c r="AY427" s="96"/>
      <c r="AZ427" s="96"/>
      <c r="BA427" s="96"/>
      <c r="BB427" s="96"/>
      <c r="BC427" s="96"/>
      <c r="BD427" s="96"/>
      <c r="BE427" s="96"/>
      <c r="BF427" s="96"/>
      <c r="BG427" s="96"/>
      <c r="BH427" s="96"/>
      <c r="BI427" s="96"/>
      <c r="BJ427" s="96"/>
      <c r="BK427" s="96"/>
      <c r="BL427" s="96"/>
      <c r="BM427" s="96"/>
      <c r="BN427" s="96"/>
      <c r="BO427" s="96"/>
      <c r="BP427" s="96"/>
      <c r="BQ427" s="96"/>
      <c r="BR427" s="96"/>
      <c r="BS427" s="96"/>
      <c r="BT427" s="96"/>
      <c r="BU427" s="96"/>
      <c r="BV427" s="96"/>
      <c r="BW427" s="96"/>
      <c r="BX427" s="96"/>
      <c r="BY427" s="96"/>
      <c r="BZ427" s="96"/>
      <c r="CA427" s="96"/>
      <c r="CB427" s="96"/>
      <c r="CC427" s="96"/>
      <c r="CD427" s="96"/>
      <c r="CE427" s="96"/>
      <c r="CF427" s="96"/>
      <c r="CG427" s="96"/>
      <c r="CH427" s="96"/>
      <c r="CI427" s="96"/>
      <c r="CJ427" s="96"/>
      <c r="CK427" s="96"/>
      <c r="CL427" s="96"/>
      <c r="CM427" s="96"/>
      <c r="CN427" s="96"/>
      <c r="CO427" s="96"/>
      <c r="CP427" s="96"/>
      <c r="CQ427" s="96"/>
      <c r="CR427" s="27"/>
      <c r="CS427" s="27"/>
      <c r="CT427" s="27"/>
      <c r="CU427" s="27"/>
      <c r="CV427" s="27"/>
      <c r="CW427" s="27"/>
      <c r="CX427" s="27"/>
      <c r="CY427" s="27"/>
      <c r="CZ427" s="27"/>
      <c r="DA427" s="27"/>
      <c r="DB427" s="27"/>
      <c r="DC427" s="27"/>
      <c r="DD427" s="27"/>
      <c r="DE427" s="27"/>
      <c r="DF427" s="27"/>
      <c r="DG427" s="27"/>
      <c r="DH427" s="27"/>
      <c r="DI427" s="27"/>
      <c r="DJ427" s="27"/>
      <c r="DK427" s="27"/>
      <c r="DL427" s="27"/>
      <c r="DM427" s="27"/>
      <c r="DN427" s="27"/>
      <c r="DO427" s="27"/>
      <c r="DP427" s="27"/>
      <c r="DQ427" s="27"/>
      <c r="DR427" s="27"/>
      <c r="DS427" s="27"/>
      <c r="DT427" s="27"/>
      <c r="DU427" s="27"/>
      <c r="DV427" s="27"/>
      <c r="DW427" s="27"/>
      <c r="DX427" s="27"/>
      <c r="DY427" s="27"/>
      <c r="DZ427" s="27"/>
      <c r="EA427" s="27"/>
      <c r="EB427" s="27"/>
      <c r="EC427" s="27"/>
      <c r="ED427" s="27"/>
      <c r="EE427" s="27"/>
      <c r="EF427" s="27"/>
      <c r="EG427" s="27"/>
      <c r="EH427" s="27"/>
      <c r="EI427" s="27"/>
      <c r="EJ427" s="27"/>
      <c r="EK427" s="27"/>
      <c r="EL427" s="27"/>
      <c r="EM427" s="27"/>
      <c r="EN427" s="27"/>
      <c r="EO427" s="27"/>
      <c r="EP427" s="27"/>
      <c r="EQ427" s="27"/>
      <c r="ER427" s="27"/>
      <c r="ES427" s="27"/>
      <c r="ET427" s="27"/>
      <c r="EU427" s="27"/>
      <c r="EV427" s="27"/>
      <c r="EW427" s="27"/>
      <c r="EX427" s="27"/>
      <c r="EY427" s="27"/>
      <c r="EZ427" s="27"/>
      <c r="FA427" s="27"/>
      <c r="FB427" s="27"/>
      <c r="FC427" s="27"/>
      <c r="FD427" s="27"/>
      <c r="FE427" s="27"/>
      <c r="FF427" s="27"/>
      <c r="FG427" s="27"/>
      <c r="FH427" s="27"/>
      <c r="FI427" s="27"/>
      <c r="FJ427" s="27"/>
      <c r="FK427" s="27"/>
      <c r="FL427" s="27"/>
      <c r="FM427" s="27"/>
      <c r="FN427" s="27"/>
      <c r="FO427" s="27"/>
      <c r="FP427" s="27"/>
      <c r="FQ427" s="27"/>
      <c r="FR427" s="27"/>
      <c r="FS427" s="27"/>
      <c r="FT427" s="27"/>
      <c r="FU427" s="27"/>
      <c r="FV427" s="27"/>
    </row>
    <row r="428" spans="1:178" s="35" customFormat="1" ht="16.5" thickBot="1" x14ac:dyDescent="0.3">
      <c r="A428" s="391" t="s">
        <v>26</v>
      </c>
      <c r="B428" s="392"/>
      <c r="C428" s="395">
        <v>398</v>
      </c>
      <c r="D428" s="429"/>
      <c r="E428" s="524"/>
      <c r="F428" s="396">
        <f>SUM(F409:F427)</f>
        <v>11.019999999999998</v>
      </c>
      <c r="G428" s="396">
        <f>SUM(G409:G427)</f>
        <v>11.069999999999999</v>
      </c>
      <c r="H428" s="396">
        <f>SUM(H409:H427)</f>
        <v>50.39</v>
      </c>
      <c r="I428" s="396">
        <f>SUM(I409:I427)</f>
        <v>315.3</v>
      </c>
      <c r="J428" s="333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  <c r="AB428" s="96"/>
      <c r="AC428" s="96"/>
      <c r="AD428" s="96"/>
      <c r="AE428" s="96"/>
      <c r="AF428" s="96"/>
      <c r="AG428" s="96"/>
      <c r="AH428" s="96"/>
      <c r="AI428" s="96"/>
      <c r="AJ428" s="96"/>
      <c r="AK428" s="96"/>
      <c r="AL428" s="96"/>
      <c r="AM428" s="96"/>
      <c r="AN428" s="96"/>
      <c r="AO428" s="96"/>
      <c r="AP428" s="96"/>
      <c r="AQ428" s="96"/>
      <c r="AR428" s="96"/>
      <c r="AS428" s="96"/>
      <c r="AT428" s="96"/>
      <c r="AU428" s="96"/>
      <c r="AV428" s="96"/>
      <c r="AW428" s="96"/>
      <c r="AX428" s="96"/>
      <c r="AY428" s="96"/>
      <c r="AZ428" s="96"/>
      <c r="BA428" s="96"/>
      <c r="BB428" s="96"/>
      <c r="BC428" s="96"/>
      <c r="BD428" s="96"/>
      <c r="BE428" s="96"/>
      <c r="BF428" s="96"/>
      <c r="BG428" s="96"/>
      <c r="BH428" s="96"/>
      <c r="BI428" s="96"/>
      <c r="BJ428" s="96"/>
      <c r="BK428" s="96"/>
      <c r="BL428" s="96"/>
      <c r="BM428" s="96"/>
      <c r="BN428" s="96"/>
      <c r="BO428" s="96"/>
      <c r="BP428" s="96"/>
      <c r="BQ428" s="96"/>
      <c r="BR428" s="96"/>
      <c r="BS428" s="96"/>
      <c r="BT428" s="96"/>
      <c r="BU428" s="96"/>
      <c r="BV428" s="96"/>
      <c r="BW428" s="96"/>
      <c r="BX428" s="96"/>
      <c r="BY428" s="96"/>
      <c r="BZ428" s="96"/>
      <c r="CA428" s="96"/>
      <c r="CB428" s="96"/>
      <c r="CC428" s="96"/>
      <c r="CD428" s="96"/>
      <c r="CE428" s="96"/>
      <c r="CF428" s="96"/>
      <c r="CG428" s="96"/>
      <c r="CH428" s="96"/>
      <c r="CI428" s="96"/>
      <c r="CJ428" s="96"/>
      <c r="CK428" s="96"/>
      <c r="CL428" s="96"/>
      <c r="CM428" s="96"/>
      <c r="CN428" s="96"/>
      <c r="CO428" s="96"/>
      <c r="CP428" s="96"/>
      <c r="CQ428" s="96"/>
      <c r="CR428" s="27"/>
      <c r="CS428" s="27"/>
      <c r="CT428" s="27"/>
      <c r="CU428" s="27"/>
      <c r="CV428" s="27"/>
      <c r="CW428" s="27"/>
      <c r="CX428" s="27"/>
      <c r="CY428" s="27"/>
      <c r="CZ428" s="27"/>
      <c r="DA428" s="27"/>
      <c r="DB428" s="27"/>
      <c r="DC428" s="27"/>
      <c r="DD428" s="27"/>
      <c r="DE428" s="27"/>
      <c r="DF428" s="27"/>
      <c r="DG428" s="27"/>
      <c r="DH428" s="27"/>
      <c r="DI428" s="27"/>
      <c r="DJ428" s="27"/>
      <c r="DK428" s="27"/>
      <c r="DL428" s="27"/>
      <c r="DM428" s="27"/>
      <c r="DN428" s="27"/>
      <c r="DO428" s="27"/>
      <c r="DP428" s="27"/>
      <c r="DQ428" s="27"/>
      <c r="DR428" s="27"/>
      <c r="DS428" s="27"/>
      <c r="DT428" s="27"/>
      <c r="DU428" s="27"/>
      <c r="DV428" s="27"/>
      <c r="DW428" s="27"/>
      <c r="DX428" s="27"/>
      <c r="DY428" s="27"/>
      <c r="DZ428" s="27"/>
      <c r="EA428" s="27"/>
      <c r="EB428" s="27"/>
      <c r="EC428" s="27"/>
      <c r="ED428" s="27"/>
      <c r="EE428" s="27"/>
      <c r="EF428" s="27"/>
      <c r="EG428" s="27"/>
      <c r="EH428" s="27"/>
      <c r="EI428" s="27"/>
      <c r="EJ428" s="27"/>
      <c r="EK428" s="27"/>
      <c r="EL428" s="27"/>
      <c r="EM428" s="27"/>
      <c r="EN428" s="27"/>
      <c r="EO428" s="27"/>
      <c r="EP428" s="27"/>
      <c r="EQ428" s="27"/>
      <c r="ER428" s="27"/>
      <c r="ES428" s="27"/>
      <c r="ET428" s="27"/>
      <c r="EU428" s="27"/>
      <c r="EV428" s="27"/>
      <c r="EW428" s="27"/>
      <c r="EX428" s="27"/>
      <c r="EY428" s="27"/>
      <c r="EZ428" s="27"/>
      <c r="FA428" s="27"/>
      <c r="FB428" s="27"/>
      <c r="FC428" s="27"/>
      <c r="FD428" s="27"/>
      <c r="FE428" s="27"/>
      <c r="FF428" s="27"/>
      <c r="FG428" s="27"/>
      <c r="FH428" s="27"/>
      <c r="FI428" s="27"/>
      <c r="FJ428" s="27"/>
      <c r="FK428" s="27"/>
      <c r="FL428" s="27"/>
      <c r="FM428" s="27"/>
      <c r="FN428" s="27"/>
      <c r="FO428" s="27"/>
      <c r="FP428" s="27"/>
      <c r="FQ428" s="27"/>
      <c r="FR428" s="27"/>
      <c r="FS428" s="27"/>
      <c r="FT428" s="27"/>
      <c r="FU428" s="27"/>
      <c r="FV428" s="27"/>
    </row>
    <row r="429" spans="1:178" s="35" customFormat="1" ht="16.5" thickBot="1" x14ac:dyDescent="0.3">
      <c r="A429" s="391" t="s">
        <v>60</v>
      </c>
      <c r="B429" s="392"/>
      <c r="C429" s="395">
        <f>C368+C371+C407+C428</f>
        <v>1371</v>
      </c>
      <c r="D429" s="525"/>
      <c r="E429" s="395"/>
      <c r="F429" s="393">
        <f>F368+F371+F407+F428</f>
        <v>36.949999999999996</v>
      </c>
      <c r="G429" s="393">
        <f>G368+G371+G407+G428</f>
        <v>40.67</v>
      </c>
      <c r="H429" s="393">
        <f>H368+H371+H407+H428</f>
        <v>183.72000000000003</v>
      </c>
      <c r="I429" s="393">
        <f>I368+I371+I407+I428</f>
        <v>1197.56</v>
      </c>
      <c r="J429" s="333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  <c r="AA429" s="96"/>
      <c r="AB429" s="96"/>
      <c r="AC429" s="96"/>
      <c r="AD429" s="96"/>
      <c r="AE429" s="96"/>
      <c r="AF429" s="96"/>
      <c r="AG429" s="96"/>
      <c r="AH429" s="96"/>
      <c r="AI429" s="96"/>
      <c r="AJ429" s="96"/>
      <c r="AK429" s="96"/>
      <c r="AL429" s="96"/>
      <c r="AM429" s="96"/>
      <c r="AN429" s="96"/>
      <c r="AO429" s="96"/>
      <c r="AP429" s="96"/>
      <c r="AQ429" s="96"/>
      <c r="AR429" s="96"/>
      <c r="AS429" s="96"/>
      <c r="AT429" s="96"/>
      <c r="AU429" s="96"/>
      <c r="AV429" s="96"/>
      <c r="AW429" s="96"/>
      <c r="AX429" s="96"/>
      <c r="AY429" s="96"/>
      <c r="AZ429" s="96"/>
      <c r="BA429" s="96"/>
      <c r="BB429" s="96"/>
      <c r="BC429" s="96"/>
      <c r="BD429" s="96"/>
      <c r="BE429" s="96"/>
      <c r="BF429" s="96"/>
      <c r="BG429" s="96"/>
      <c r="BH429" s="96"/>
      <c r="BI429" s="96"/>
      <c r="BJ429" s="96"/>
      <c r="BK429" s="96"/>
      <c r="BL429" s="96"/>
      <c r="BM429" s="96"/>
      <c r="BN429" s="96"/>
      <c r="BO429" s="96"/>
      <c r="BP429" s="96"/>
      <c r="BQ429" s="96"/>
      <c r="BR429" s="96"/>
      <c r="BS429" s="96"/>
      <c r="BT429" s="96"/>
      <c r="BU429" s="96"/>
      <c r="BV429" s="96"/>
      <c r="BW429" s="96"/>
      <c r="BX429" s="96"/>
      <c r="BY429" s="96"/>
      <c r="BZ429" s="96"/>
      <c r="CA429" s="96"/>
      <c r="CB429" s="96"/>
      <c r="CC429" s="96"/>
      <c r="CD429" s="96"/>
      <c r="CE429" s="96"/>
      <c r="CF429" s="96"/>
      <c r="CG429" s="96"/>
      <c r="CH429" s="96"/>
      <c r="CI429" s="96"/>
      <c r="CJ429" s="96"/>
      <c r="CK429" s="96"/>
      <c r="CL429" s="96"/>
      <c r="CM429" s="96"/>
      <c r="CN429" s="96"/>
      <c r="CO429" s="96"/>
      <c r="CP429" s="96"/>
      <c r="CQ429" s="96"/>
      <c r="CR429" s="27"/>
      <c r="CS429" s="27"/>
      <c r="CT429" s="27"/>
      <c r="CU429" s="27"/>
      <c r="CV429" s="27"/>
      <c r="CW429" s="27"/>
      <c r="CX429" s="27"/>
      <c r="CY429" s="27"/>
      <c r="CZ429" s="27"/>
      <c r="DA429" s="27"/>
      <c r="DB429" s="27"/>
      <c r="DC429" s="27"/>
      <c r="DD429" s="27"/>
      <c r="DE429" s="27"/>
      <c r="DF429" s="27"/>
      <c r="DG429" s="27"/>
      <c r="DH429" s="27"/>
      <c r="DI429" s="27"/>
      <c r="DJ429" s="27"/>
      <c r="DK429" s="27"/>
      <c r="DL429" s="27"/>
      <c r="DM429" s="27"/>
      <c r="DN429" s="27"/>
      <c r="DO429" s="27"/>
      <c r="DP429" s="27"/>
      <c r="DQ429" s="27"/>
      <c r="DR429" s="27"/>
      <c r="DS429" s="27"/>
      <c r="DT429" s="27"/>
      <c r="DU429" s="27"/>
      <c r="DV429" s="27"/>
      <c r="DW429" s="27"/>
      <c r="DX429" s="27"/>
      <c r="DY429" s="27"/>
      <c r="DZ429" s="27"/>
      <c r="EA429" s="27"/>
      <c r="EB429" s="27"/>
      <c r="EC429" s="27"/>
      <c r="ED429" s="27"/>
      <c r="EE429" s="27"/>
      <c r="EF429" s="27"/>
      <c r="EG429" s="27"/>
      <c r="EH429" s="27"/>
      <c r="EI429" s="27"/>
      <c r="EJ429" s="27"/>
      <c r="EK429" s="27"/>
      <c r="EL429" s="27"/>
      <c r="EM429" s="27"/>
      <c r="EN429" s="27"/>
      <c r="EO429" s="27"/>
      <c r="EP429" s="27"/>
      <c r="EQ429" s="27"/>
      <c r="ER429" s="27"/>
      <c r="ES429" s="27"/>
      <c r="ET429" s="27"/>
      <c r="EU429" s="27"/>
      <c r="EV429" s="27"/>
      <c r="EW429" s="27"/>
      <c r="EX429" s="27"/>
      <c r="EY429" s="27"/>
      <c r="EZ429" s="27"/>
      <c r="FA429" s="27"/>
      <c r="FB429" s="27"/>
      <c r="FC429" s="27"/>
      <c r="FD429" s="27"/>
      <c r="FE429" s="27"/>
      <c r="FF429" s="27"/>
      <c r="FG429" s="27"/>
      <c r="FH429" s="27"/>
      <c r="FI429" s="27"/>
      <c r="FJ429" s="27"/>
      <c r="FK429" s="27"/>
      <c r="FL429" s="27"/>
      <c r="FM429" s="27"/>
      <c r="FN429" s="27"/>
      <c r="FO429" s="27"/>
      <c r="FP429" s="27"/>
      <c r="FQ429" s="27"/>
      <c r="FR429" s="27"/>
      <c r="FS429" s="27"/>
      <c r="FT429" s="27"/>
      <c r="FU429" s="27"/>
      <c r="FV429" s="27"/>
    </row>
    <row r="430" spans="1:178" s="35" customFormat="1" ht="16.5" thickBot="1" x14ac:dyDescent="0.3">
      <c r="A430" s="313"/>
      <c r="B430" s="314"/>
      <c r="C430" s="515"/>
      <c r="D430" s="526"/>
      <c r="E430" s="515"/>
      <c r="F430" s="517"/>
      <c r="G430" s="315"/>
      <c r="H430" s="315"/>
      <c r="I430" s="315"/>
      <c r="J430" s="402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96"/>
      <c r="AB430" s="96"/>
      <c r="AC430" s="96"/>
      <c r="AD430" s="96"/>
      <c r="AE430" s="96"/>
      <c r="AF430" s="96"/>
      <c r="AG430" s="96"/>
      <c r="AH430" s="96"/>
      <c r="AI430" s="96"/>
      <c r="AJ430" s="96"/>
      <c r="AK430" s="96"/>
      <c r="AL430" s="96"/>
      <c r="AM430" s="96"/>
      <c r="AN430" s="96"/>
      <c r="AO430" s="96"/>
      <c r="AP430" s="96"/>
      <c r="AQ430" s="96"/>
      <c r="AR430" s="96"/>
      <c r="AS430" s="96"/>
      <c r="AT430" s="96"/>
      <c r="AU430" s="96"/>
      <c r="AV430" s="96"/>
      <c r="AW430" s="96"/>
      <c r="AX430" s="96"/>
      <c r="AY430" s="96"/>
      <c r="AZ430" s="96"/>
      <c r="BA430" s="96"/>
      <c r="BB430" s="96"/>
      <c r="BC430" s="96"/>
      <c r="BD430" s="96"/>
      <c r="BE430" s="96"/>
      <c r="BF430" s="96"/>
      <c r="BG430" s="96"/>
      <c r="BH430" s="96"/>
      <c r="BI430" s="96"/>
      <c r="BJ430" s="96"/>
      <c r="BK430" s="96"/>
      <c r="BL430" s="96"/>
      <c r="BM430" s="96"/>
      <c r="BN430" s="96"/>
      <c r="BO430" s="96"/>
      <c r="BP430" s="96"/>
      <c r="BQ430" s="96"/>
      <c r="BR430" s="96"/>
      <c r="BS430" s="96"/>
      <c r="BT430" s="96"/>
      <c r="BU430" s="96"/>
      <c r="BV430" s="96"/>
      <c r="BW430" s="96"/>
      <c r="BX430" s="96"/>
      <c r="BY430" s="96"/>
      <c r="BZ430" s="96"/>
      <c r="CA430" s="96"/>
      <c r="CB430" s="96"/>
      <c r="CC430" s="96"/>
      <c r="CD430" s="96"/>
      <c r="CE430" s="96"/>
      <c r="CF430" s="96"/>
      <c r="CG430" s="96"/>
      <c r="CH430" s="96"/>
      <c r="CI430" s="96"/>
      <c r="CJ430" s="96"/>
      <c r="CK430" s="96"/>
      <c r="CL430" s="96"/>
      <c r="CM430" s="96"/>
      <c r="CN430" s="96"/>
      <c r="CO430" s="96"/>
      <c r="CP430" s="96"/>
      <c r="CQ430" s="96"/>
      <c r="CR430" s="27"/>
      <c r="CS430" s="27"/>
      <c r="CT430" s="27"/>
      <c r="CU430" s="27"/>
      <c r="CV430" s="27"/>
      <c r="CW430" s="27"/>
      <c r="CX430" s="27"/>
      <c r="CY430" s="27"/>
      <c r="CZ430" s="27"/>
      <c r="DA430" s="27"/>
      <c r="DB430" s="27"/>
      <c r="DC430" s="27"/>
      <c r="DD430" s="27"/>
      <c r="DE430" s="27"/>
      <c r="DF430" s="27"/>
      <c r="DG430" s="27"/>
      <c r="DH430" s="27"/>
      <c r="DI430" s="27"/>
      <c r="DJ430" s="27"/>
      <c r="DK430" s="27"/>
      <c r="DL430" s="27"/>
      <c r="DM430" s="27"/>
      <c r="DN430" s="27"/>
      <c r="DO430" s="27"/>
      <c r="DP430" s="27"/>
      <c r="DQ430" s="27"/>
      <c r="DR430" s="27"/>
      <c r="DS430" s="27"/>
      <c r="DT430" s="27"/>
      <c r="DU430" s="27"/>
      <c r="DV430" s="27"/>
      <c r="DW430" s="27"/>
      <c r="DX430" s="27"/>
      <c r="DY430" s="27"/>
      <c r="DZ430" s="27"/>
      <c r="EA430" s="27"/>
      <c r="EB430" s="27"/>
      <c r="EC430" s="27"/>
      <c r="ED430" s="27"/>
      <c r="EE430" s="27"/>
      <c r="EF430" s="27"/>
      <c r="EG430" s="27"/>
      <c r="EH430" s="27"/>
      <c r="EI430" s="27"/>
      <c r="EJ430" s="27"/>
      <c r="EK430" s="27"/>
      <c r="EL430" s="27"/>
      <c r="EM430" s="27"/>
      <c r="EN430" s="27"/>
      <c r="EO430" s="27"/>
      <c r="EP430" s="27"/>
      <c r="EQ430" s="27"/>
      <c r="ER430" s="27"/>
      <c r="ES430" s="27"/>
      <c r="ET430" s="27"/>
      <c r="EU430" s="27"/>
      <c r="EV430" s="27"/>
      <c r="EW430" s="27"/>
      <c r="EX430" s="27"/>
      <c r="EY430" s="27"/>
      <c r="EZ430" s="27"/>
      <c r="FA430" s="27"/>
      <c r="FB430" s="27"/>
      <c r="FC430" s="27"/>
      <c r="FD430" s="27"/>
      <c r="FE430" s="27"/>
      <c r="FF430" s="27"/>
      <c r="FG430" s="27"/>
      <c r="FH430" s="27"/>
      <c r="FI430" s="27"/>
      <c r="FJ430" s="27"/>
      <c r="FK430" s="27"/>
      <c r="FL430" s="27"/>
      <c r="FM430" s="27"/>
      <c r="FN430" s="27"/>
      <c r="FO430" s="27"/>
      <c r="FP430" s="27"/>
      <c r="FQ430" s="27"/>
      <c r="FR430" s="27"/>
      <c r="FS430" s="27"/>
      <c r="FT430" s="27"/>
      <c r="FU430" s="27"/>
      <c r="FV430" s="27"/>
    </row>
    <row r="431" spans="1:178" s="28" customFormat="1" ht="16.5" thickBot="1" x14ac:dyDescent="0.3">
      <c r="A431" s="527" t="s">
        <v>277</v>
      </c>
      <c r="B431" s="528"/>
      <c r="C431" s="529">
        <f>C100+C183+C271+C346+C429</f>
        <v>6982.5</v>
      </c>
      <c r="D431" s="529"/>
      <c r="E431" s="529"/>
      <c r="F431" s="529">
        <f>F100+F183+F271+F346+F429</f>
        <v>184</v>
      </c>
      <c r="G431" s="529">
        <f>G100+G183+G271+G346+G429</f>
        <v>210.21500000000003</v>
      </c>
      <c r="H431" s="529">
        <f>H100+H183+H271+H346+H429</f>
        <v>907.54300000000012</v>
      </c>
      <c r="I431" s="530">
        <f>I100+I183+I271+I346+I429</f>
        <v>6256.48</v>
      </c>
      <c r="J431" s="333"/>
      <c r="K431" s="165"/>
      <c r="L431" s="165"/>
      <c r="M431" s="165"/>
      <c r="N431" s="165"/>
      <c r="O431" s="165"/>
      <c r="P431" s="165"/>
      <c r="Q431" s="165"/>
      <c r="R431" s="165"/>
      <c r="S431" s="165"/>
      <c r="T431" s="165"/>
      <c r="U431" s="165"/>
      <c r="V431" s="165"/>
      <c r="W431" s="165"/>
      <c r="X431" s="165"/>
      <c r="Y431" s="165"/>
      <c r="Z431" s="165"/>
      <c r="AA431" s="165"/>
      <c r="AB431" s="165"/>
      <c r="AC431" s="165"/>
      <c r="AD431" s="165"/>
      <c r="AE431" s="165"/>
      <c r="AF431" s="165"/>
      <c r="AG431" s="165"/>
      <c r="AH431" s="165"/>
      <c r="AI431" s="165"/>
      <c r="AJ431" s="165"/>
      <c r="AK431" s="165"/>
      <c r="AL431" s="165"/>
      <c r="AM431" s="165"/>
      <c r="AN431" s="165"/>
      <c r="AO431" s="165"/>
      <c r="AP431" s="165"/>
      <c r="AQ431" s="165"/>
      <c r="AR431" s="165"/>
      <c r="AS431" s="165"/>
      <c r="AT431" s="165"/>
      <c r="AU431" s="165"/>
      <c r="AV431" s="165"/>
      <c r="AW431" s="165"/>
      <c r="AX431" s="165"/>
      <c r="AY431" s="165"/>
      <c r="AZ431" s="165"/>
      <c r="BA431" s="165"/>
      <c r="BB431" s="165"/>
      <c r="BC431" s="165"/>
      <c r="BD431" s="165"/>
      <c r="BE431" s="165"/>
      <c r="BF431" s="165"/>
      <c r="BG431" s="165"/>
      <c r="BH431" s="165"/>
      <c r="BI431" s="165"/>
      <c r="BJ431" s="165"/>
      <c r="BK431" s="165"/>
      <c r="BL431" s="165"/>
      <c r="BM431" s="165"/>
      <c r="BN431" s="165"/>
      <c r="BO431" s="165"/>
      <c r="BP431" s="165"/>
      <c r="BQ431" s="165"/>
      <c r="BR431" s="165"/>
      <c r="BS431" s="165"/>
      <c r="BT431" s="165"/>
      <c r="BU431" s="165"/>
      <c r="BV431" s="165"/>
      <c r="BW431" s="165"/>
      <c r="BX431" s="165"/>
      <c r="BY431" s="165"/>
      <c r="BZ431" s="165"/>
      <c r="CA431" s="165"/>
      <c r="CB431" s="165"/>
      <c r="CC431" s="165"/>
      <c r="CD431" s="165"/>
      <c r="CE431" s="165"/>
      <c r="CF431" s="165"/>
      <c r="CG431" s="165"/>
      <c r="CH431" s="165"/>
      <c r="CI431" s="165"/>
      <c r="CJ431" s="165"/>
      <c r="CK431" s="165"/>
      <c r="CL431" s="165"/>
      <c r="CM431" s="165"/>
      <c r="CN431" s="165"/>
      <c r="CO431" s="165"/>
      <c r="CP431" s="165"/>
      <c r="CQ431" s="165"/>
    </row>
    <row r="432" spans="1:178" ht="16.5" thickBot="1" x14ac:dyDescent="0.3">
      <c r="A432" s="531"/>
      <c r="B432" s="532"/>
      <c r="C432" s="533">
        <f>C431/5</f>
        <v>1396.5</v>
      </c>
      <c r="D432" s="533"/>
      <c r="E432" s="533"/>
      <c r="F432" s="534">
        <f>F431/5</f>
        <v>36.799999999999997</v>
      </c>
      <c r="G432" s="534">
        <f>G431/5</f>
        <v>42.043000000000006</v>
      </c>
      <c r="H432" s="534">
        <f>H431/5</f>
        <v>181.50860000000003</v>
      </c>
      <c r="I432" s="535">
        <f>I431/5</f>
        <v>1251.2959999999998</v>
      </c>
      <c r="J432" s="536"/>
    </row>
    <row r="433" spans="1:178" x14ac:dyDescent="0.25">
      <c r="C433" s="806" t="s">
        <v>164</v>
      </c>
      <c r="D433" s="806"/>
      <c r="E433" s="806"/>
      <c r="F433" s="806"/>
      <c r="J433" s="594"/>
    </row>
    <row r="434" spans="1:178" ht="16.5" thickBot="1" x14ac:dyDescent="0.3">
      <c r="A434" s="317" t="s">
        <v>105</v>
      </c>
      <c r="B434" s="319"/>
      <c r="C434" s="319"/>
      <c r="D434" s="318"/>
      <c r="J434" s="594"/>
    </row>
    <row r="435" spans="1:178" ht="31.5" x14ac:dyDescent="0.25">
      <c r="A435" s="800" t="s">
        <v>224</v>
      </c>
      <c r="B435" s="801"/>
      <c r="C435" s="793" t="s">
        <v>220</v>
      </c>
      <c r="D435" s="322" t="s">
        <v>3</v>
      </c>
      <c r="E435" s="321" t="s">
        <v>3</v>
      </c>
      <c r="F435" s="802" t="s">
        <v>221</v>
      </c>
      <c r="G435" s="803"/>
      <c r="H435" s="804"/>
      <c r="I435" s="322" t="s">
        <v>4</v>
      </c>
      <c r="J435" s="323" t="s">
        <v>222</v>
      </c>
    </row>
    <row r="436" spans="1:178" ht="16.5" thickBot="1" x14ac:dyDescent="0.3">
      <c r="A436" s="796" t="s">
        <v>223</v>
      </c>
      <c r="B436" s="797"/>
      <c r="C436" s="794"/>
      <c r="D436" s="324" t="s">
        <v>5</v>
      </c>
      <c r="E436" s="325" t="s">
        <v>5</v>
      </c>
      <c r="F436" s="326"/>
      <c r="G436" s="327"/>
      <c r="H436" s="328"/>
      <c r="I436" s="324" t="s">
        <v>6</v>
      </c>
      <c r="J436" s="330"/>
    </row>
    <row r="437" spans="1:178" ht="15" customHeight="1" thickBot="1" x14ac:dyDescent="0.3">
      <c r="A437" s="798"/>
      <c r="B437" s="799"/>
      <c r="C437" s="795"/>
      <c r="D437" s="331" t="s">
        <v>7</v>
      </c>
      <c r="E437" s="331" t="s">
        <v>8</v>
      </c>
      <c r="F437" s="331" t="s">
        <v>9</v>
      </c>
      <c r="G437" s="331" t="s">
        <v>10</v>
      </c>
      <c r="H437" s="332" t="s">
        <v>11</v>
      </c>
      <c r="I437" s="332" t="s">
        <v>12</v>
      </c>
      <c r="J437" s="333"/>
    </row>
    <row r="438" spans="1:178" x14ac:dyDescent="0.25">
      <c r="A438" s="340"/>
      <c r="B438" s="318" t="s">
        <v>13</v>
      </c>
      <c r="C438" s="341"/>
      <c r="D438" s="357"/>
      <c r="E438" s="356"/>
      <c r="F438" s="342"/>
      <c r="G438" s="329"/>
      <c r="H438" s="339"/>
      <c r="I438" s="342"/>
      <c r="J438" s="330"/>
    </row>
    <row r="439" spans="1:178" ht="33" customHeight="1" x14ac:dyDescent="0.25">
      <c r="A439" s="340" t="s">
        <v>172</v>
      </c>
      <c r="C439" s="341" t="s">
        <v>242</v>
      </c>
      <c r="D439" s="341"/>
      <c r="E439" s="341"/>
      <c r="F439" s="329">
        <v>5</v>
      </c>
      <c r="G439" s="329">
        <v>5.63</v>
      </c>
      <c r="H439" s="329">
        <v>16.5</v>
      </c>
      <c r="I439" s="329">
        <v>136</v>
      </c>
      <c r="J439" s="330" t="s">
        <v>188</v>
      </c>
    </row>
    <row r="440" spans="1:178" x14ac:dyDescent="0.25">
      <c r="A440" s="340"/>
      <c r="B440" s="318" t="s">
        <v>135</v>
      </c>
      <c r="C440" s="341"/>
      <c r="D440" s="341">
        <v>19</v>
      </c>
      <c r="E440" s="343">
        <v>19</v>
      </c>
      <c r="F440" s="342"/>
      <c r="G440" s="329"/>
      <c r="H440" s="329"/>
      <c r="I440" s="342"/>
      <c r="J440" s="330"/>
    </row>
    <row r="441" spans="1:178" x14ac:dyDescent="0.25">
      <c r="A441" s="340"/>
      <c r="B441" s="318" t="s">
        <v>16</v>
      </c>
      <c r="C441" s="341"/>
      <c r="D441" s="329">
        <v>75</v>
      </c>
      <c r="E441" s="329">
        <v>75</v>
      </c>
      <c r="F441" s="329"/>
      <c r="H441" s="329"/>
      <c r="J441" s="330"/>
    </row>
    <row r="442" spans="1:178" x14ac:dyDescent="0.25">
      <c r="A442" s="340"/>
      <c r="B442" s="318" t="s">
        <v>18</v>
      </c>
      <c r="C442" s="341"/>
      <c r="D442" s="329">
        <v>2</v>
      </c>
      <c r="E442" s="329">
        <v>2</v>
      </c>
      <c r="F442" s="329"/>
      <c r="H442" s="329"/>
      <c r="J442" s="330"/>
    </row>
    <row r="443" spans="1:178" s="26" customFormat="1" x14ac:dyDescent="0.25">
      <c r="A443" s="340"/>
      <c r="B443" s="318" t="s">
        <v>17</v>
      </c>
      <c r="C443" s="341"/>
      <c r="D443" s="329">
        <v>57</v>
      </c>
      <c r="E443" s="329">
        <v>57</v>
      </c>
      <c r="F443" s="329"/>
      <c r="G443" s="320"/>
      <c r="H443" s="329"/>
      <c r="I443" s="320"/>
      <c r="J443" s="330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69"/>
      <c r="CB443" s="69"/>
      <c r="CC443" s="69"/>
      <c r="CD443" s="69"/>
      <c r="CE443" s="69"/>
      <c r="CF443" s="69"/>
      <c r="CG443" s="69"/>
      <c r="CH443" s="69"/>
      <c r="CI443" s="69"/>
      <c r="CJ443" s="69"/>
      <c r="CK443" s="69"/>
      <c r="CL443" s="69"/>
      <c r="CM443" s="69"/>
      <c r="CN443" s="69"/>
      <c r="CO443" s="69"/>
      <c r="CP443" s="69"/>
      <c r="CQ443" s="69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</row>
    <row r="444" spans="1:178" s="26" customFormat="1" x14ac:dyDescent="0.25">
      <c r="A444" s="340"/>
      <c r="B444" s="318" t="s">
        <v>19</v>
      </c>
      <c r="C444" s="341"/>
      <c r="D444" s="337">
        <v>0.8</v>
      </c>
      <c r="E444" s="341">
        <v>0.8</v>
      </c>
      <c r="F444" s="329"/>
      <c r="G444" s="320"/>
      <c r="H444" s="329"/>
      <c r="I444" s="320"/>
      <c r="J444" s="330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69"/>
      <c r="CB444" s="69"/>
      <c r="CC444" s="69"/>
      <c r="CD444" s="69"/>
      <c r="CE444" s="69"/>
      <c r="CF444" s="69"/>
      <c r="CG444" s="69"/>
      <c r="CH444" s="69"/>
      <c r="CI444" s="69"/>
      <c r="CJ444" s="69"/>
      <c r="CK444" s="69"/>
      <c r="CL444" s="69"/>
      <c r="CM444" s="69"/>
      <c r="CN444" s="69"/>
      <c r="CO444" s="69"/>
      <c r="CP444" s="69"/>
      <c r="CQ444" s="69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</row>
    <row r="445" spans="1:178" s="26" customFormat="1" x14ac:dyDescent="0.25">
      <c r="A445" s="340"/>
      <c r="B445" s="318" t="s">
        <v>20</v>
      </c>
      <c r="C445" s="341"/>
      <c r="D445" s="337">
        <v>3</v>
      </c>
      <c r="E445" s="341">
        <v>3</v>
      </c>
      <c r="F445" s="329"/>
      <c r="G445" s="320"/>
      <c r="H445" s="329"/>
      <c r="I445" s="320"/>
      <c r="J445" s="330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69"/>
      <c r="CB445" s="69"/>
      <c r="CC445" s="69"/>
      <c r="CD445" s="69"/>
      <c r="CE445" s="69"/>
      <c r="CF445" s="69"/>
      <c r="CG445" s="69"/>
      <c r="CH445" s="69"/>
      <c r="CI445" s="69"/>
      <c r="CJ445" s="69"/>
      <c r="CK445" s="69"/>
      <c r="CL445" s="69"/>
      <c r="CM445" s="69"/>
      <c r="CN445" s="69"/>
      <c r="CO445" s="69"/>
      <c r="CP445" s="69"/>
      <c r="CQ445" s="69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</row>
    <row r="446" spans="1:178" s="26" customFormat="1" x14ac:dyDescent="0.25">
      <c r="A446" s="344" t="s">
        <v>91</v>
      </c>
      <c r="B446" s="314"/>
      <c r="C446" s="352" t="s">
        <v>254</v>
      </c>
      <c r="D446" s="347"/>
      <c r="E446" s="348"/>
      <c r="F446" s="349">
        <v>2.2999999999999998</v>
      </c>
      <c r="G446" s="350">
        <v>2</v>
      </c>
      <c r="H446" s="315">
        <v>11.9</v>
      </c>
      <c r="I446" s="350">
        <v>74.8</v>
      </c>
      <c r="J446" s="330" t="s">
        <v>163</v>
      </c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69"/>
      <c r="CB446" s="69"/>
      <c r="CC446" s="69"/>
      <c r="CD446" s="69"/>
      <c r="CE446" s="69"/>
      <c r="CF446" s="69"/>
      <c r="CG446" s="69"/>
      <c r="CH446" s="69"/>
      <c r="CI446" s="69"/>
      <c r="CJ446" s="69"/>
      <c r="CK446" s="69"/>
      <c r="CL446" s="69"/>
      <c r="CM446" s="69"/>
      <c r="CN446" s="69"/>
      <c r="CO446" s="69"/>
      <c r="CP446" s="69"/>
      <c r="CQ446" s="69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</row>
    <row r="447" spans="1:178" s="26" customFormat="1" x14ac:dyDescent="0.25">
      <c r="A447" s="344"/>
      <c r="B447" s="314" t="s">
        <v>59</v>
      </c>
      <c r="C447" s="353"/>
      <c r="D447" s="316">
        <v>0.2</v>
      </c>
      <c r="E447" s="352">
        <v>0.2</v>
      </c>
      <c r="F447" s="349"/>
      <c r="G447" s="349"/>
      <c r="H447" s="350"/>
      <c r="I447" s="350"/>
      <c r="J447" s="330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69"/>
      <c r="CB447" s="69"/>
      <c r="CC447" s="69"/>
      <c r="CD447" s="69"/>
      <c r="CE447" s="69"/>
      <c r="CF447" s="69"/>
      <c r="CG447" s="69"/>
      <c r="CH447" s="69"/>
      <c r="CI447" s="69"/>
      <c r="CJ447" s="69"/>
      <c r="CK447" s="69"/>
      <c r="CL447" s="69"/>
      <c r="CM447" s="69"/>
      <c r="CN447" s="69"/>
      <c r="CO447" s="69"/>
      <c r="CP447" s="69"/>
      <c r="CQ447" s="69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</row>
    <row r="448" spans="1:178" s="26" customFormat="1" ht="15" customHeight="1" x14ac:dyDescent="0.25">
      <c r="A448" s="344"/>
      <c r="B448" s="314" t="s">
        <v>18</v>
      </c>
      <c r="C448" s="353"/>
      <c r="D448" s="316">
        <v>4</v>
      </c>
      <c r="E448" s="352">
        <v>4</v>
      </c>
      <c r="F448" s="349"/>
      <c r="G448" s="349"/>
      <c r="H448" s="350"/>
      <c r="I448" s="349"/>
      <c r="J448" s="330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69"/>
      <c r="CB448" s="69"/>
      <c r="CC448" s="69"/>
      <c r="CD448" s="69"/>
      <c r="CE448" s="69"/>
      <c r="CF448" s="69"/>
      <c r="CG448" s="69"/>
      <c r="CH448" s="69"/>
      <c r="CI448" s="69"/>
      <c r="CJ448" s="69"/>
      <c r="CK448" s="69"/>
      <c r="CL448" s="69"/>
      <c r="CM448" s="69"/>
      <c r="CN448" s="69"/>
      <c r="CO448" s="69"/>
      <c r="CP448" s="69"/>
      <c r="CQ448" s="69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</row>
    <row r="449" spans="1:178" s="26" customFormat="1" ht="15" customHeight="1" x14ac:dyDescent="0.25">
      <c r="A449" s="344"/>
      <c r="B449" s="314" t="s">
        <v>16</v>
      </c>
      <c r="C449" s="353"/>
      <c r="D449" s="316">
        <v>42</v>
      </c>
      <c r="E449" s="352">
        <v>42</v>
      </c>
      <c r="F449" s="349"/>
      <c r="G449" s="349"/>
      <c r="H449" s="350"/>
      <c r="I449" s="349"/>
      <c r="J449" s="330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69"/>
      <c r="CB449" s="69"/>
      <c r="CC449" s="69"/>
      <c r="CD449" s="69"/>
      <c r="CE449" s="69"/>
      <c r="CF449" s="69"/>
      <c r="CG449" s="69"/>
      <c r="CH449" s="69"/>
      <c r="CI449" s="69"/>
      <c r="CJ449" s="69"/>
      <c r="CK449" s="69"/>
      <c r="CL449" s="69"/>
      <c r="CM449" s="69"/>
      <c r="CN449" s="69"/>
      <c r="CO449" s="69"/>
      <c r="CP449" s="69"/>
      <c r="CQ449" s="6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</row>
    <row r="450" spans="1:178" s="26" customFormat="1" x14ac:dyDescent="0.25">
      <c r="A450" s="344"/>
      <c r="B450" s="314" t="s">
        <v>17</v>
      </c>
      <c r="C450" s="353"/>
      <c r="D450" s="316">
        <v>115</v>
      </c>
      <c r="E450" s="352">
        <v>115</v>
      </c>
      <c r="F450" s="349"/>
      <c r="G450" s="349"/>
      <c r="H450" s="350"/>
      <c r="I450" s="349"/>
      <c r="J450" s="330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69"/>
      <c r="CB450" s="69"/>
      <c r="CC450" s="69"/>
      <c r="CD450" s="69"/>
      <c r="CE450" s="69"/>
      <c r="CF450" s="69"/>
      <c r="CG450" s="69"/>
      <c r="CH450" s="69"/>
      <c r="CI450" s="69"/>
      <c r="CJ450" s="69"/>
      <c r="CK450" s="69"/>
      <c r="CL450" s="69"/>
      <c r="CM450" s="69"/>
      <c r="CN450" s="69"/>
      <c r="CO450" s="69"/>
      <c r="CP450" s="69"/>
      <c r="CQ450" s="69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</row>
    <row r="451" spans="1:178" s="26" customFormat="1" x14ac:dyDescent="0.25">
      <c r="A451" s="340" t="s">
        <v>159</v>
      </c>
      <c r="B451" s="318"/>
      <c r="C451" s="354" t="s">
        <v>308</v>
      </c>
      <c r="D451" s="355"/>
      <c r="E451" s="356"/>
      <c r="F451" s="342">
        <v>3.5</v>
      </c>
      <c r="G451" s="329">
        <v>5.95</v>
      </c>
      <c r="H451" s="320">
        <v>12.9</v>
      </c>
      <c r="I451" s="342">
        <v>119.6</v>
      </c>
      <c r="J451" s="330" t="s">
        <v>160</v>
      </c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69"/>
      <c r="CB451" s="69"/>
      <c r="CC451" s="69"/>
      <c r="CD451" s="69"/>
      <c r="CE451" s="69"/>
      <c r="CF451" s="69"/>
      <c r="CG451" s="69"/>
      <c r="CH451" s="69"/>
      <c r="CI451" s="69"/>
      <c r="CJ451" s="69"/>
      <c r="CK451" s="69"/>
      <c r="CL451" s="69"/>
      <c r="CM451" s="69"/>
      <c r="CN451" s="69"/>
      <c r="CO451" s="69"/>
      <c r="CP451" s="69"/>
      <c r="CQ451" s="69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</row>
    <row r="452" spans="1:178" s="26" customFormat="1" x14ac:dyDescent="0.25">
      <c r="A452" s="340"/>
      <c r="B452" s="318" t="s">
        <v>25</v>
      </c>
      <c r="C452" s="341"/>
      <c r="D452" s="337">
        <v>25</v>
      </c>
      <c r="E452" s="341">
        <v>25</v>
      </c>
      <c r="F452" s="342"/>
      <c r="G452" s="329"/>
      <c r="H452" s="329"/>
      <c r="I452" s="342"/>
      <c r="J452" s="330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69"/>
      <c r="CB452" s="69"/>
      <c r="CC452" s="69"/>
      <c r="CD452" s="69"/>
      <c r="CE452" s="69"/>
      <c r="CF452" s="69"/>
      <c r="CG452" s="69"/>
      <c r="CH452" s="69"/>
      <c r="CI452" s="69"/>
      <c r="CJ452" s="69"/>
      <c r="CK452" s="69"/>
      <c r="CL452" s="69"/>
      <c r="CM452" s="69"/>
      <c r="CN452" s="69"/>
      <c r="CO452" s="69"/>
      <c r="CP452" s="69"/>
      <c r="CQ452" s="69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</row>
    <row r="453" spans="1:178" s="26" customFormat="1" x14ac:dyDescent="0.25">
      <c r="A453" s="340"/>
      <c r="B453" s="318" t="s">
        <v>66</v>
      </c>
      <c r="C453" s="341"/>
      <c r="D453" s="337">
        <v>5.0999999999999996</v>
      </c>
      <c r="E453" s="341">
        <v>5</v>
      </c>
      <c r="F453" s="342"/>
      <c r="G453" s="329"/>
      <c r="H453" s="329"/>
      <c r="I453" s="342"/>
      <c r="J453" s="330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69"/>
      <c r="CB453" s="69"/>
      <c r="CC453" s="69"/>
      <c r="CD453" s="69"/>
      <c r="CE453" s="69"/>
      <c r="CF453" s="69"/>
      <c r="CG453" s="69"/>
      <c r="CH453" s="69"/>
      <c r="CI453" s="69"/>
      <c r="CJ453" s="69"/>
      <c r="CK453" s="69"/>
      <c r="CL453" s="69"/>
      <c r="CM453" s="69"/>
      <c r="CN453" s="69"/>
      <c r="CO453" s="69"/>
      <c r="CP453" s="69"/>
      <c r="CQ453" s="69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</row>
    <row r="454" spans="1:178" s="26" customFormat="1" ht="16.5" thickBot="1" x14ac:dyDescent="0.3">
      <c r="A454" s="340"/>
      <c r="B454" s="318" t="s">
        <v>20</v>
      </c>
      <c r="C454" s="341"/>
      <c r="D454" s="337">
        <v>3</v>
      </c>
      <c r="E454" s="341">
        <v>3</v>
      </c>
      <c r="F454" s="342" t="s">
        <v>1</v>
      </c>
      <c r="G454" s="329"/>
      <c r="H454" s="329"/>
      <c r="I454" s="342"/>
      <c r="J454" s="330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69"/>
      <c r="CB454" s="69"/>
      <c r="CC454" s="69"/>
      <c r="CD454" s="69"/>
      <c r="CE454" s="69"/>
      <c r="CF454" s="69"/>
      <c r="CG454" s="69"/>
      <c r="CH454" s="69"/>
      <c r="CI454" s="69"/>
      <c r="CJ454" s="69"/>
      <c r="CK454" s="69"/>
      <c r="CL454" s="69"/>
      <c r="CM454" s="69"/>
      <c r="CN454" s="69"/>
      <c r="CO454" s="69"/>
      <c r="CP454" s="69"/>
      <c r="CQ454" s="69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</row>
    <row r="455" spans="1:178" s="26" customFormat="1" ht="16.5" thickBot="1" x14ac:dyDescent="0.3">
      <c r="A455" s="358" t="s">
        <v>26</v>
      </c>
      <c r="B455" s="359"/>
      <c r="C455" s="360">
        <v>350</v>
      </c>
      <c r="D455" s="361"/>
      <c r="E455" s="360"/>
      <c r="F455" s="331">
        <f>SUM(F438:F454)</f>
        <v>10.8</v>
      </c>
      <c r="G455" s="331">
        <f>SUM(G438:G454)</f>
        <v>13.58</v>
      </c>
      <c r="H455" s="331">
        <f>SUM(H438:H454)</f>
        <v>41.3</v>
      </c>
      <c r="I455" s="331">
        <f>SUM(I438:I454)</f>
        <v>330.4</v>
      </c>
      <c r="J455" s="333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69"/>
      <c r="CB455" s="69"/>
      <c r="CC455" s="69"/>
      <c r="CD455" s="69"/>
      <c r="CE455" s="69"/>
      <c r="CF455" s="69"/>
      <c r="CG455" s="69"/>
      <c r="CH455" s="69"/>
      <c r="CI455" s="69"/>
      <c r="CJ455" s="69"/>
      <c r="CK455" s="69"/>
      <c r="CL455" s="69"/>
      <c r="CM455" s="69"/>
      <c r="CN455" s="69"/>
      <c r="CO455" s="69"/>
      <c r="CP455" s="69"/>
      <c r="CQ455" s="69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</row>
    <row r="456" spans="1:178" s="26" customFormat="1" x14ac:dyDescent="0.25">
      <c r="A456" s="340" t="s">
        <v>48</v>
      </c>
      <c r="B456" s="318"/>
      <c r="C456" s="341">
        <v>85</v>
      </c>
      <c r="D456" s="357">
        <v>96.9</v>
      </c>
      <c r="E456" s="341">
        <v>85</v>
      </c>
      <c r="F456" s="342">
        <v>0.34</v>
      </c>
      <c r="G456" s="329">
        <v>0.34</v>
      </c>
      <c r="H456" s="320">
        <v>10.199999999999999</v>
      </c>
      <c r="I456" s="329">
        <v>45</v>
      </c>
      <c r="J456" s="330" t="s">
        <v>270</v>
      </c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69"/>
      <c r="CB456" s="69"/>
      <c r="CC456" s="69"/>
      <c r="CD456" s="69"/>
      <c r="CE456" s="69"/>
      <c r="CF456" s="69"/>
      <c r="CG456" s="69"/>
      <c r="CH456" s="69"/>
      <c r="CI456" s="69"/>
      <c r="CJ456" s="69"/>
      <c r="CK456" s="69"/>
      <c r="CL456" s="69"/>
      <c r="CM456" s="69"/>
      <c r="CN456" s="69"/>
      <c r="CO456" s="69"/>
      <c r="CP456" s="69"/>
      <c r="CQ456" s="69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</row>
    <row r="457" spans="1:178" s="26" customFormat="1" ht="16.5" thickBot="1" x14ac:dyDescent="0.3">
      <c r="A457" s="340"/>
      <c r="B457" s="318"/>
      <c r="C457" s="341"/>
      <c r="D457" s="357"/>
      <c r="E457" s="341"/>
      <c r="F457" s="342"/>
      <c r="G457" s="329"/>
      <c r="H457" s="320"/>
      <c r="I457" s="329"/>
      <c r="J457" s="330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69"/>
      <c r="CB457" s="69"/>
      <c r="CC457" s="69"/>
      <c r="CD457" s="69"/>
      <c r="CE457" s="69"/>
      <c r="CF457" s="69"/>
      <c r="CG457" s="69"/>
      <c r="CH457" s="69"/>
      <c r="CI457" s="69"/>
      <c r="CJ457" s="69"/>
      <c r="CK457" s="69"/>
      <c r="CL457" s="69"/>
      <c r="CM457" s="69"/>
      <c r="CN457" s="69"/>
      <c r="CO457" s="69"/>
      <c r="CP457" s="69"/>
      <c r="CQ457" s="69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</row>
    <row r="458" spans="1:178" s="26" customFormat="1" ht="16.5" thickBot="1" x14ac:dyDescent="0.3">
      <c r="A458" s="358" t="s">
        <v>26</v>
      </c>
      <c r="B458" s="359"/>
      <c r="C458" s="360">
        <f>SUM(C456:C456)</f>
        <v>85</v>
      </c>
      <c r="D458" s="481"/>
      <c r="E458" s="362"/>
      <c r="F458" s="331">
        <f>SUM(F456)</f>
        <v>0.34</v>
      </c>
      <c r="G458" s="331">
        <f>SUM(G456)</f>
        <v>0.34</v>
      </c>
      <c r="H458" s="331">
        <f>SUM(H456)</f>
        <v>10.199999999999999</v>
      </c>
      <c r="I458" s="331">
        <f>SUM(I456)</f>
        <v>45</v>
      </c>
      <c r="J458" s="333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  <c r="AX458" s="69"/>
      <c r="AY458" s="69"/>
      <c r="AZ458" s="69"/>
      <c r="BA458" s="69"/>
      <c r="BB458" s="69"/>
      <c r="BC458" s="69"/>
      <c r="BD458" s="69"/>
      <c r="BE458" s="69"/>
      <c r="BF458" s="69"/>
      <c r="BG458" s="69"/>
      <c r="BH458" s="69"/>
      <c r="BI458" s="69"/>
      <c r="BJ458" s="69"/>
      <c r="BK458" s="69"/>
      <c r="BL458" s="69"/>
      <c r="BM458" s="69"/>
      <c r="BN458" s="69"/>
      <c r="BO458" s="69"/>
      <c r="BP458" s="69"/>
      <c r="BQ458" s="69"/>
      <c r="BR458" s="69"/>
      <c r="BS458" s="69"/>
      <c r="BT458" s="69"/>
      <c r="BU458" s="69"/>
      <c r="BV458" s="69"/>
      <c r="BW458" s="69"/>
      <c r="BX458" s="69"/>
      <c r="BY458" s="69"/>
      <c r="BZ458" s="69"/>
      <c r="CA458" s="69"/>
      <c r="CB458" s="69"/>
      <c r="CC458" s="69"/>
      <c r="CD458" s="69"/>
      <c r="CE458" s="69"/>
      <c r="CF458" s="69"/>
      <c r="CG458" s="69"/>
      <c r="CH458" s="69"/>
      <c r="CI458" s="69"/>
      <c r="CJ458" s="69"/>
      <c r="CK458" s="69"/>
      <c r="CL458" s="69"/>
      <c r="CM458" s="69"/>
      <c r="CN458" s="69"/>
      <c r="CO458" s="69"/>
      <c r="CP458" s="69"/>
      <c r="CQ458" s="69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</row>
    <row r="459" spans="1:178" ht="16.5" thickBot="1" x14ac:dyDescent="0.3">
      <c r="A459" s="334"/>
      <c r="B459" s="335"/>
      <c r="C459" s="336">
        <v>435</v>
      </c>
      <c r="D459" s="335"/>
      <c r="E459" s="338"/>
      <c r="F459" s="322">
        <f>F455+F458</f>
        <v>11.14</v>
      </c>
      <c r="G459" s="322">
        <v>12.3</v>
      </c>
      <c r="H459" s="322">
        <f>H455+H458</f>
        <v>51.5</v>
      </c>
      <c r="I459" s="322">
        <v>365</v>
      </c>
      <c r="J459" s="330"/>
    </row>
    <row r="460" spans="1:178" x14ac:dyDescent="0.25">
      <c r="A460" s="334"/>
      <c r="B460" s="335" t="s">
        <v>28</v>
      </c>
      <c r="C460" s="407"/>
      <c r="D460" s="363"/>
      <c r="E460" s="408"/>
      <c r="F460" s="322"/>
      <c r="G460" s="322"/>
      <c r="H460" s="321"/>
      <c r="I460" s="364"/>
      <c r="J460" s="323"/>
    </row>
    <row r="461" spans="1:178" s="69" customFormat="1" x14ac:dyDescent="0.25">
      <c r="A461" s="355" t="s">
        <v>325</v>
      </c>
      <c r="B461" s="365"/>
      <c r="C461" s="366">
        <v>30</v>
      </c>
      <c r="D461" s="367"/>
      <c r="E461" s="329"/>
      <c r="F461" s="367">
        <v>0.42</v>
      </c>
      <c r="G461" s="329">
        <v>1.5</v>
      </c>
      <c r="H461" s="367">
        <v>2.7</v>
      </c>
      <c r="I461" s="342">
        <v>26</v>
      </c>
      <c r="J461" s="368" t="s">
        <v>326</v>
      </c>
    </row>
    <row r="462" spans="1:178" s="69" customFormat="1" x14ac:dyDescent="0.25">
      <c r="A462" s="355"/>
      <c r="B462" s="365" t="s">
        <v>42</v>
      </c>
      <c r="C462" s="366"/>
      <c r="D462" s="367">
        <v>30.37</v>
      </c>
      <c r="E462" s="329">
        <v>24.3</v>
      </c>
      <c r="F462" s="367"/>
      <c r="G462" s="329"/>
      <c r="H462" s="367"/>
      <c r="I462" s="342"/>
      <c r="J462" s="356"/>
    </row>
    <row r="463" spans="1:178" s="69" customFormat="1" x14ac:dyDescent="0.25">
      <c r="A463" s="355"/>
      <c r="B463" s="365" t="s">
        <v>32</v>
      </c>
      <c r="C463" s="366"/>
      <c r="D463" s="367">
        <v>3.75</v>
      </c>
      <c r="E463" s="329">
        <v>3</v>
      </c>
      <c r="F463" s="367"/>
      <c r="G463" s="329"/>
      <c r="H463" s="367"/>
      <c r="I463" s="342"/>
      <c r="J463" s="356"/>
    </row>
    <row r="464" spans="1:178" s="69" customFormat="1" x14ac:dyDescent="0.25">
      <c r="A464" s="355"/>
      <c r="B464" s="365" t="s">
        <v>18</v>
      </c>
      <c r="C464" s="366"/>
      <c r="D464" s="367">
        <v>0.5</v>
      </c>
      <c r="E464" s="329">
        <v>0.5</v>
      </c>
      <c r="F464" s="367"/>
      <c r="G464" s="329"/>
      <c r="H464" s="367"/>
      <c r="I464" s="342"/>
      <c r="J464" s="356"/>
    </row>
    <row r="465" spans="1:120" s="69" customFormat="1" x14ac:dyDescent="0.25">
      <c r="A465" s="355"/>
      <c r="B465" s="365" t="s">
        <v>34</v>
      </c>
      <c r="C465" s="366"/>
      <c r="D465" s="367">
        <v>1.5</v>
      </c>
      <c r="E465" s="329">
        <v>1.5</v>
      </c>
      <c r="F465" s="367"/>
      <c r="G465" s="329"/>
      <c r="H465" s="367"/>
      <c r="I465" s="342"/>
      <c r="J465" s="356"/>
    </row>
    <row r="466" spans="1:120" s="69" customFormat="1" x14ac:dyDescent="0.25">
      <c r="A466" s="355"/>
      <c r="B466" s="365" t="s">
        <v>39</v>
      </c>
      <c r="C466" s="366"/>
      <c r="D466" s="367">
        <v>0.1</v>
      </c>
      <c r="E466" s="329">
        <v>0.1</v>
      </c>
      <c r="F466" s="367"/>
      <c r="G466" s="329"/>
      <c r="H466" s="367"/>
      <c r="I466" s="342"/>
      <c r="J466" s="356"/>
    </row>
    <row r="467" spans="1:120" ht="31.5" x14ac:dyDescent="0.25">
      <c r="A467" s="355" t="s">
        <v>425</v>
      </c>
      <c r="C467" s="354" t="s">
        <v>198</v>
      </c>
      <c r="D467" s="341"/>
      <c r="E467" s="357"/>
      <c r="F467" s="341">
        <v>2.67</v>
      </c>
      <c r="G467" s="357">
        <v>3.38</v>
      </c>
      <c r="H467" s="341">
        <v>17.7</v>
      </c>
      <c r="I467" s="357">
        <v>112</v>
      </c>
      <c r="J467" s="330" t="s">
        <v>328</v>
      </c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</row>
    <row r="468" spans="1:120" s="26" customFormat="1" x14ac:dyDescent="0.25">
      <c r="A468" s="355"/>
      <c r="B468" s="750" t="s">
        <v>83</v>
      </c>
      <c r="C468" s="387"/>
      <c r="D468" s="341">
        <v>22.615379999999998</v>
      </c>
      <c r="E468" s="357">
        <v>14.7</v>
      </c>
      <c r="F468" s="342"/>
      <c r="G468" s="342"/>
      <c r="H468" s="342"/>
      <c r="I468" s="342"/>
      <c r="J468" s="330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</row>
    <row r="469" spans="1:120" s="26" customFormat="1" x14ac:dyDescent="0.25">
      <c r="A469" s="355"/>
      <c r="B469" s="750" t="s">
        <v>30</v>
      </c>
      <c r="C469" s="387"/>
      <c r="D469" s="341">
        <v>64.349999999999994</v>
      </c>
      <c r="E469" s="357">
        <v>45</v>
      </c>
      <c r="F469" s="329"/>
      <c r="G469" s="329"/>
      <c r="H469" s="320"/>
      <c r="I469" s="329"/>
      <c r="J469" s="330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</row>
    <row r="470" spans="1:120" s="26" customFormat="1" x14ac:dyDescent="0.25">
      <c r="A470" s="355"/>
      <c r="B470" s="750" t="s">
        <v>31</v>
      </c>
      <c r="C470" s="387"/>
      <c r="D470" s="341">
        <v>6</v>
      </c>
      <c r="E470" s="357">
        <v>6</v>
      </c>
      <c r="F470" s="329"/>
      <c r="G470" s="329"/>
      <c r="H470" s="320"/>
      <c r="I470" s="329"/>
      <c r="J470" s="33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</row>
    <row r="471" spans="1:120" s="26" customFormat="1" x14ac:dyDescent="0.25">
      <c r="A471" s="355"/>
      <c r="B471" s="750" t="s">
        <v>32</v>
      </c>
      <c r="C471" s="387"/>
      <c r="D471" s="341">
        <v>7.5</v>
      </c>
      <c r="E471" s="357">
        <v>6</v>
      </c>
      <c r="F471" s="329"/>
      <c r="G471" s="329"/>
      <c r="H471" s="320"/>
      <c r="I471" s="329"/>
      <c r="J471" s="330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</row>
    <row r="472" spans="1:120" s="26" customFormat="1" x14ac:dyDescent="0.25">
      <c r="A472" s="355"/>
      <c r="B472" s="750" t="s">
        <v>33</v>
      </c>
      <c r="C472" s="387"/>
      <c r="D472" s="354" t="s">
        <v>426</v>
      </c>
      <c r="E472" s="357">
        <v>3</v>
      </c>
      <c r="F472" s="329"/>
      <c r="G472" s="329"/>
      <c r="H472" s="320"/>
      <c r="I472" s="329"/>
      <c r="J472" s="330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</row>
    <row r="473" spans="1:120" x14ac:dyDescent="0.25">
      <c r="A473" s="355"/>
      <c r="B473" s="750" t="s">
        <v>34</v>
      </c>
      <c r="C473" s="387"/>
      <c r="D473" s="341">
        <v>2</v>
      </c>
      <c r="E473" s="357">
        <v>2</v>
      </c>
      <c r="F473" s="341"/>
      <c r="G473" s="357"/>
      <c r="H473" s="341"/>
      <c r="I473" s="357"/>
      <c r="J473" s="330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</row>
    <row r="474" spans="1:120" x14ac:dyDescent="0.25">
      <c r="A474" s="355"/>
      <c r="B474" s="750" t="s">
        <v>35</v>
      </c>
      <c r="C474" s="387"/>
      <c r="D474" s="341">
        <v>16</v>
      </c>
      <c r="E474" s="357">
        <v>9</v>
      </c>
      <c r="F474" s="341"/>
      <c r="G474" s="357"/>
      <c r="H474" s="341"/>
      <c r="I474" s="357"/>
      <c r="J474" s="330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</row>
    <row r="475" spans="1:120" s="26" customFormat="1" x14ac:dyDescent="0.25">
      <c r="A475" s="355"/>
      <c r="B475" s="750" t="s">
        <v>36</v>
      </c>
      <c r="C475" s="387"/>
      <c r="D475" s="341">
        <v>5</v>
      </c>
      <c r="E475" s="357">
        <v>5</v>
      </c>
      <c r="F475" s="341"/>
      <c r="G475" s="357"/>
      <c r="H475" s="341"/>
      <c r="I475" s="357"/>
      <c r="J475" s="330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</row>
    <row r="476" spans="1:120" s="26" customFormat="1" x14ac:dyDescent="0.25">
      <c r="A476" s="355"/>
      <c r="B476" s="750" t="s">
        <v>19</v>
      </c>
      <c r="C476" s="387"/>
      <c r="D476" s="341">
        <v>0.8</v>
      </c>
      <c r="E476" s="357">
        <v>0.8</v>
      </c>
      <c r="F476" s="341"/>
      <c r="G476" s="357"/>
      <c r="H476" s="341"/>
      <c r="I476" s="357"/>
      <c r="J476" s="330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</row>
    <row r="477" spans="1:120" s="26" customFormat="1" x14ac:dyDescent="0.25">
      <c r="A477" s="355"/>
      <c r="B477" s="388" t="s">
        <v>17</v>
      </c>
      <c r="C477" s="387"/>
      <c r="D477" s="341">
        <v>114</v>
      </c>
      <c r="E477" s="357">
        <v>114</v>
      </c>
      <c r="F477" s="341"/>
      <c r="G477" s="357"/>
      <c r="H477" s="341"/>
      <c r="I477" s="357"/>
      <c r="J477" s="330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</row>
    <row r="478" spans="1:120" s="26" customFormat="1" ht="31.5" x14ac:dyDescent="0.25">
      <c r="A478" s="340" t="s">
        <v>250</v>
      </c>
      <c r="B478" s="388"/>
      <c r="C478" s="343">
        <v>50</v>
      </c>
      <c r="D478" s="320"/>
      <c r="E478" s="329"/>
      <c r="F478" s="342">
        <v>6.4</v>
      </c>
      <c r="G478" s="329">
        <v>8.5</v>
      </c>
      <c r="H478" s="320">
        <v>5.2</v>
      </c>
      <c r="I478" s="342">
        <v>123</v>
      </c>
      <c r="J478" s="356" t="s">
        <v>300</v>
      </c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/>
      <c r="AW478" s="69"/>
      <c r="AX478" s="69"/>
      <c r="AY478" s="69"/>
      <c r="AZ478" s="69"/>
      <c r="BA478" s="69"/>
      <c r="BB478" s="69"/>
      <c r="BC478" s="69"/>
      <c r="BD478" s="69"/>
      <c r="BE478" s="69"/>
      <c r="BF478" s="69"/>
      <c r="BG478" s="69"/>
      <c r="BH478" s="69"/>
      <c r="BI478" s="69"/>
      <c r="BJ478" s="69"/>
      <c r="BK478" s="69"/>
      <c r="BL478" s="69"/>
      <c r="BM478" s="69"/>
      <c r="BN478" s="69"/>
      <c r="BO478" s="69"/>
      <c r="BP478" s="69"/>
      <c r="BQ478" s="69"/>
      <c r="BR478" s="69"/>
      <c r="BS478" s="69"/>
      <c r="BT478" s="69"/>
      <c r="BU478" s="69"/>
      <c r="BV478" s="69"/>
      <c r="BW478" s="69"/>
      <c r="BX478" s="69"/>
      <c r="BY478" s="69"/>
      <c r="BZ478" s="69"/>
      <c r="CA478" s="69"/>
      <c r="CB478" s="69"/>
      <c r="CC478" s="69"/>
      <c r="CD478" s="69"/>
      <c r="CE478" s="69"/>
      <c r="CF478" s="69"/>
      <c r="CG478" s="69"/>
      <c r="CH478" s="69"/>
      <c r="CI478" s="69"/>
      <c r="CJ478" s="69"/>
      <c r="CK478" s="69"/>
      <c r="CL478" s="69"/>
      <c r="CM478" s="69"/>
      <c r="CN478" s="69"/>
      <c r="CO478" s="69"/>
      <c r="CP478" s="69"/>
      <c r="CQ478" s="69"/>
    </row>
    <row r="479" spans="1:120" s="26" customFormat="1" x14ac:dyDescent="0.25">
      <c r="A479" s="340"/>
      <c r="B479" s="318" t="s">
        <v>193</v>
      </c>
      <c r="C479" s="341"/>
      <c r="D479" s="329">
        <v>60.15</v>
      </c>
      <c r="E479" s="329">
        <v>39.1</v>
      </c>
      <c r="F479" s="320"/>
      <c r="G479" s="329"/>
      <c r="H479" s="329"/>
      <c r="I479" s="342"/>
      <c r="J479" s="330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  <c r="AA479" s="69"/>
      <c r="AB479" s="69"/>
      <c r="AC479" s="69"/>
      <c r="AD479" s="69"/>
      <c r="AE479" s="69"/>
      <c r="AF479" s="69"/>
      <c r="AG479" s="69"/>
      <c r="AH479" s="69"/>
      <c r="AI479" s="69"/>
      <c r="AJ479" s="69"/>
      <c r="AK479" s="69"/>
      <c r="AL479" s="69"/>
      <c r="AM479" s="69"/>
      <c r="AN479" s="69"/>
      <c r="AO479" s="69"/>
      <c r="AP479" s="69"/>
      <c r="AQ479" s="69"/>
      <c r="AR479" s="69"/>
      <c r="AS479" s="69"/>
      <c r="AT479" s="69"/>
      <c r="AU479" s="69"/>
      <c r="AV479" s="69"/>
      <c r="AW479" s="69"/>
      <c r="AX479" s="69"/>
      <c r="AY479" s="69"/>
      <c r="AZ479" s="69"/>
      <c r="BA479" s="69"/>
      <c r="BB479" s="69"/>
      <c r="BC479" s="69"/>
      <c r="BD479" s="69"/>
      <c r="BE479" s="69"/>
      <c r="BF479" s="69"/>
      <c r="BG479" s="69"/>
      <c r="BH479" s="69"/>
      <c r="BI479" s="69"/>
      <c r="BJ479" s="69"/>
      <c r="BK479" s="69"/>
      <c r="BL479" s="69"/>
      <c r="BM479" s="69"/>
      <c r="BN479" s="69"/>
      <c r="BO479" s="69"/>
      <c r="BP479" s="69"/>
      <c r="BQ479" s="69"/>
      <c r="BR479" s="69"/>
      <c r="BS479" s="69"/>
      <c r="BT479" s="69"/>
      <c r="BU479" s="69"/>
      <c r="BV479" s="69"/>
      <c r="BW479" s="69"/>
      <c r="BX479" s="69"/>
      <c r="BY479" s="69"/>
      <c r="BZ479" s="69"/>
      <c r="CA479" s="69"/>
      <c r="CB479" s="69"/>
      <c r="CC479" s="69"/>
      <c r="CD479" s="69"/>
      <c r="CE479" s="69"/>
      <c r="CF479" s="69"/>
      <c r="CG479" s="69"/>
      <c r="CH479" s="69"/>
      <c r="CI479" s="69"/>
      <c r="CJ479" s="69"/>
      <c r="CK479" s="69"/>
      <c r="CL479" s="69"/>
      <c r="CM479" s="69"/>
      <c r="CN479" s="69"/>
      <c r="CO479" s="69"/>
      <c r="CP479" s="69"/>
      <c r="CQ479" s="69"/>
    </row>
    <row r="480" spans="1:120" s="26" customFormat="1" x14ac:dyDescent="0.25">
      <c r="A480" s="340"/>
      <c r="B480" s="318" t="s">
        <v>32</v>
      </c>
      <c r="C480" s="341"/>
      <c r="D480" s="320">
        <v>15.625</v>
      </c>
      <c r="E480" s="329">
        <v>12.5</v>
      </c>
      <c r="F480" s="329"/>
      <c r="G480" s="329"/>
      <c r="H480" s="329"/>
      <c r="I480" s="329"/>
      <c r="J480" s="330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  <c r="AA480" s="69"/>
      <c r="AB480" s="69"/>
      <c r="AC480" s="69"/>
      <c r="AD480" s="69"/>
      <c r="AE480" s="69"/>
      <c r="AF480" s="69"/>
      <c r="AG480" s="69"/>
      <c r="AH480" s="69"/>
      <c r="AI480" s="69"/>
      <c r="AJ480" s="69"/>
      <c r="AK480" s="69"/>
      <c r="AL480" s="69"/>
      <c r="AM480" s="69"/>
      <c r="AN480" s="69"/>
      <c r="AO480" s="69"/>
      <c r="AP480" s="69"/>
      <c r="AQ480" s="69"/>
      <c r="AR480" s="69"/>
      <c r="AS480" s="69"/>
      <c r="AT480" s="69"/>
      <c r="AU480" s="69"/>
      <c r="AV480" s="69"/>
      <c r="AW480" s="69"/>
      <c r="AX480" s="69"/>
      <c r="AY480" s="69"/>
      <c r="AZ480" s="69"/>
      <c r="BA480" s="69"/>
      <c r="BB480" s="69"/>
      <c r="BC480" s="69"/>
      <c r="BD480" s="69"/>
      <c r="BE480" s="69"/>
      <c r="BF480" s="69"/>
      <c r="BG480" s="69"/>
      <c r="BH480" s="69"/>
      <c r="BI480" s="69"/>
      <c r="BJ480" s="69"/>
      <c r="BK480" s="69"/>
      <c r="BL480" s="69"/>
      <c r="BM480" s="69"/>
      <c r="BN480" s="69"/>
      <c r="BO480" s="69"/>
      <c r="BP480" s="69"/>
      <c r="BQ480" s="69"/>
      <c r="BR480" s="69"/>
      <c r="BS480" s="69"/>
      <c r="BT480" s="69"/>
      <c r="BU480" s="69"/>
      <c r="BV480" s="69"/>
      <c r="BW480" s="69"/>
      <c r="BX480" s="69"/>
      <c r="BY480" s="69"/>
      <c r="BZ480" s="69"/>
      <c r="CA480" s="69"/>
      <c r="CB480" s="69"/>
      <c r="CC480" s="69"/>
      <c r="CD480" s="69"/>
      <c r="CE480" s="69"/>
      <c r="CF480" s="69"/>
      <c r="CG480" s="69"/>
      <c r="CH480" s="69"/>
      <c r="CI480" s="69"/>
      <c r="CJ480" s="69"/>
      <c r="CK480" s="69"/>
      <c r="CL480" s="69"/>
      <c r="CM480" s="69"/>
      <c r="CN480" s="69"/>
      <c r="CO480" s="69"/>
      <c r="CP480" s="69"/>
      <c r="CQ480" s="69"/>
    </row>
    <row r="481" spans="1:178" s="26" customFormat="1" x14ac:dyDescent="0.25">
      <c r="A481" s="340"/>
      <c r="B481" s="318" t="s">
        <v>33</v>
      </c>
      <c r="C481" s="341"/>
      <c r="D481" s="320">
        <v>8.57</v>
      </c>
      <c r="E481" s="329">
        <v>7.2</v>
      </c>
      <c r="F481" s="320"/>
      <c r="G481" s="329"/>
      <c r="H481" s="320"/>
      <c r="I481" s="342"/>
      <c r="J481" s="330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/>
      <c r="BS481" s="69"/>
      <c r="BT481" s="69"/>
      <c r="BU481" s="69"/>
      <c r="BV481" s="69"/>
      <c r="BW481" s="69"/>
      <c r="BX481" s="69"/>
      <c r="BY481" s="69"/>
      <c r="BZ481" s="69"/>
      <c r="CA481" s="69"/>
      <c r="CB481" s="69"/>
      <c r="CC481" s="69"/>
      <c r="CD481" s="69"/>
      <c r="CE481" s="69"/>
      <c r="CF481" s="69"/>
      <c r="CG481" s="69"/>
      <c r="CH481" s="69"/>
      <c r="CI481" s="69"/>
      <c r="CJ481" s="69"/>
      <c r="CK481" s="69"/>
      <c r="CL481" s="69"/>
      <c r="CM481" s="69"/>
      <c r="CN481" s="69"/>
      <c r="CO481" s="69"/>
      <c r="CP481" s="69"/>
      <c r="CQ481" s="69"/>
    </row>
    <row r="482" spans="1:178" s="39" customFormat="1" x14ac:dyDescent="0.25">
      <c r="A482" s="340"/>
      <c r="B482" s="318" t="s">
        <v>51</v>
      </c>
      <c r="C482" s="341"/>
      <c r="D482" s="320">
        <v>1.5</v>
      </c>
      <c r="E482" s="329">
        <v>1.5</v>
      </c>
      <c r="F482" s="320"/>
      <c r="G482" s="329"/>
      <c r="H482" s="320"/>
      <c r="I482" s="342"/>
      <c r="J482" s="330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  <c r="AP482" s="69"/>
      <c r="AQ482" s="69"/>
      <c r="AR482" s="69"/>
      <c r="AS482" s="69"/>
      <c r="AT482" s="69"/>
      <c r="AU482" s="69"/>
      <c r="AV482" s="69"/>
      <c r="AW482" s="69"/>
      <c r="AX482" s="69"/>
      <c r="AY482" s="69"/>
      <c r="AZ482" s="69"/>
      <c r="BA482" s="69"/>
      <c r="BB482" s="69"/>
      <c r="BC482" s="69"/>
      <c r="BD482" s="69"/>
      <c r="BE482" s="69"/>
      <c r="BF482" s="69"/>
      <c r="BG482" s="69"/>
      <c r="BH482" s="69"/>
      <c r="BI482" s="69"/>
      <c r="BJ482" s="69"/>
      <c r="BK482" s="69"/>
      <c r="BL482" s="69"/>
      <c r="BM482" s="69"/>
      <c r="BN482" s="69"/>
      <c r="BO482" s="69"/>
      <c r="BP482" s="69"/>
      <c r="BQ482" s="69"/>
      <c r="BR482" s="69"/>
      <c r="BS482" s="69"/>
      <c r="BT482" s="69"/>
      <c r="BU482" s="69"/>
      <c r="BV482" s="69"/>
      <c r="BW482" s="69"/>
      <c r="BX482" s="69"/>
      <c r="BY482" s="69"/>
      <c r="BZ482" s="69"/>
      <c r="CA482" s="69"/>
      <c r="CB482" s="69"/>
      <c r="CC482" s="69"/>
      <c r="CD482" s="69"/>
      <c r="CE482" s="69"/>
      <c r="CF482" s="69"/>
      <c r="CG482" s="69"/>
      <c r="CH482" s="69"/>
      <c r="CI482" s="69"/>
      <c r="CJ482" s="69"/>
      <c r="CK482" s="69"/>
      <c r="CL482" s="69"/>
      <c r="CM482" s="69"/>
      <c r="CN482" s="69"/>
      <c r="CO482" s="69"/>
      <c r="CP482" s="69"/>
      <c r="CQ482" s="69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</row>
    <row r="483" spans="1:178" s="39" customFormat="1" x14ac:dyDescent="0.25">
      <c r="A483" s="340"/>
      <c r="B483" s="318" t="s">
        <v>39</v>
      </c>
      <c r="C483" s="341"/>
      <c r="D483" s="320">
        <v>0.5</v>
      </c>
      <c r="E483" s="329">
        <v>0.5</v>
      </c>
      <c r="F483" s="320"/>
      <c r="G483" s="329"/>
      <c r="H483" s="320"/>
      <c r="I483" s="342"/>
      <c r="J483" s="330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/>
      <c r="AG483" s="69"/>
      <c r="AH483" s="69"/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T483" s="69"/>
      <c r="AU483" s="69"/>
      <c r="AV483" s="69"/>
      <c r="AW483" s="69"/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69"/>
      <c r="BI483" s="69"/>
      <c r="BJ483" s="69"/>
      <c r="BK483" s="69"/>
      <c r="BL483" s="69"/>
      <c r="BM483" s="69"/>
      <c r="BN483" s="69"/>
      <c r="BO483" s="69"/>
      <c r="BP483" s="69"/>
      <c r="BQ483" s="69"/>
      <c r="BR483" s="69"/>
      <c r="BS483" s="69"/>
      <c r="BT483" s="69"/>
      <c r="BU483" s="69"/>
      <c r="BV483" s="69"/>
      <c r="BW483" s="69"/>
      <c r="BX483" s="69"/>
      <c r="BY483" s="69"/>
      <c r="BZ483" s="69"/>
      <c r="CA483" s="69"/>
      <c r="CB483" s="69"/>
      <c r="CC483" s="69"/>
      <c r="CD483" s="69"/>
      <c r="CE483" s="69"/>
      <c r="CF483" s="69"/>
      <c r="CG483" s="69"/>
      <c r="CH483" s="69"/>
      <c r="CI483" s="69"/>
      <c r="CJ483" s="69"/>
      <c r="CK483" s="69"/>
      <c r="CL483" s="69"/>
      <c r="CM483" s="69"/>
      <c r="CN483" s="69"/>
      <c r="CO483" s="69"/>
      <c r="CP483" s="69"/>
      <c r="CQ483" s="69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</row>
    <row r="484" spans="1:178" s="39" customFormat="1" ht="17.25" customHeight="1" x14ac:dyDescent="0.25">
      <c r="A484" s="340"/>
      <c r="B484" s="318" t="s">
        <v>40</v>
      </c>
      <c r="C484" s="341"/>
      <c r="D484" s="320">
        <v>4</v>
      </c>
      <c r="E484" s="329">
        <v>4</v>
      </c>
      <c r="F484" s="320"/>
      <c r="G484" s="329"/>
      <c r="H484" s="320"/>
      <c r="I484" s="342"/>
      <c r="J484" s="330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  <c r="AP484" s="69"/>
      <c r="AQ484" s="69"/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/>
      <c r="BE484" s="69"/>
      <c r="BF484" s="69"/>
      <c r="BG484" s="69"/>
      <c r="BH484" s="69"/>
      <c r="BI484" s="69"/>
      <c r="BJ484" s="69"/>
      <c r="BK484" s="69"/>
      <c r="BL484" s="69"/>
      <c r="BM484" s="69"/>
      <c r="BN484" s="69"/>
      <c r="BO484" s="69"/>
      <c r="BP484" s="69"/>
      <c r="BQ484" s="69"/>
      <c r="BR484" s="69"/>
      <c r="BS484" s="69"/>
      <c r="BT484" s="69"/>
      <c r="BU484" s="69"/>
      <c r="BV484" s="69"/>
      <c r="BW484" s="69"/>
      <c r="BX484" s="69"/>
      <c r="BY484" s="69"/>
      <c r="BZ484" s="69"/>
      <c r="CA484" s="69"/>
      <c r="CB484" s="69"/>
      <c r="CC484" s="69"/>
      <c r="CD484" s="69"/>
      <c r="CE484" s="69"/>
      <c r="CF484" s="69"/>
      <c r="CG484" s="69"/>
      <c r="CH484" s="69"/>
      <c r="CI484" s="69"/>
      <c r="CJ484" s="69"/>
      <c r="CK484" s="69"/>
      <c r="CL484" s="69"/>
      <c r="CM484" s="69"/>
      <c r="CN484" s="69"/>
      <c r="CO484" s="69"/>
      <c r="CP484" s="69"/>
      <c r="CQ484" s="69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</row>
    <row r="485" spans="1:178" s="39" customFormat="1" ht="18.75" customHeight="1" x14ac:dyDescent="0.25">
      <c r="A485" s="340"/>
      <c r="B485" s="318" t="s">
        <v>81</v>
      </c>
      <c r="C485" s="341"/>
      <c r="D485" s="320"/>
      <c r="E485" s="329">
        <v>58</v>
      </c>
      <c r="F485" s="320"/>
      <c r="G485" s="329"/>
      <c r="H485" s="320"/>
      <c r="I485" s="342"/>
      <c r="J485" s="330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  <c r="AA485" s="69"/>
      <c r="AB485" s="69"/>
      <c r="AC485" s="69"/>
      <c r="AD485" s="69"/>
      <c r="AE485" s="69"/>
      <c r="AF485" s="69"/>
      <c r="AG485" s="69"/>
      <c r="AH485" s="69"/>
      <c r="AI485" s="69"/>
      <c r="AJ485" s="69"/>
      <c r="AK485" s="69"/>
      <c r="AL485" s="69"/>
      <c r="AM485" s="69"/>
      <c r="AN485" s="69"/>
      <c r="AO485" s="69"/>
      <c r="AP485" s="69"/>
      <c r="AQ485" s="69"/>
      <c r="AR485" s="69"/>
      <c r="AS485" s="69"/>
      <c r="AT485" s="69"/>
      <c r="AU485" s="69"/>
      <c r="AV485" s="69"/>
      <c r="AW485" s="69"/>
      <c r="AX485" s="69"/>
      <c r="AY485" s="69"/>
      <c r="AZ485" s="69"/>
      <c r="BA485" s="69"/>
      <c r="BB485" s="69"/>
      <c r="BC485" s="69"/>
      <c r="BD485" s="69"/>
      <c r="BE485" s="69"/>
      <c r="BF485" s="69"/>
      <c r="BG485" s="69"/>
      <c r="BH485" s="69"/>
      <c r="BI485" s="69"/>
      <c r="BJ485" s="69"/>
      <c r="BK485" s="69"/>
      <c r="BL485" s="69"/>
      <c r="BM485" s="69"/>
      <c r="BN485" s="69"/>
      <c r="BO485" s="69"/>
      <c r="BP485" s="69"/>
      <c r="BQ485" s="69"/>
      <c r="BR485" s="69"/>
      <c r="BS485" s="69"/>
      <c r="BT485" s="69"/>
      <c r="BU485" s="69"/>
      <c r="BV485" s="69"/>
      <c r="BW485" s="69"/>
      <c r="BX485" s="69"/>
      <c r="BY485" s="69"/>
      <c r="BZ485" s="69"/>
      <c r="CA485" s="69"/>
      <c r="CB485" s="69"/>
      <c r="CC485" s="69"/>
      <c r="CD485" s="69"/>
      <c r="CE485" s="69"/>
      <c r="CF485" s="69"/>
      <c r="CG485" s="69"/>
      <c r="CH485" s="69"/>
      <c r="CI485" s="69"/>
      <c r="CJ485" s="69"/>
      <c r="CK485" s="69"/>
      <c r="CL485" s="69"/>
      <c r="CM485" s="69"/>
      <c r="CN485" s="69"/>
      <c r="CO485" s="69"/>
      <c r="CP485" s="69"/>
      <c r="CQ485" s="69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</row>
    <row r="486" spans="1:178" s="39" customFormat="1" x14ac:dyDescent="0.25">
      <c r="A486" s="340"/>
      <c r="B486" s="318" t="s">
        <v>34</v>
      </c>
      <c r="C486" s="341"/>
      <c r="D486" s="320">
        <v>1</v>
      </c>
      <c r="E486" s="329">
        <v>1</v>
      </c>
      <c r="F486" s="320"/>
      <c r="G486" s="329"/>
      <c r="H486" s="320"/>
      <c r="I486" s="342"/>
      <c r="J486" s="330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  <c r="AP486" s="69"/>
      <c r="AQ486" s="69"/>
      <c r="AR486" s="69"/>
      <c r="AS486" s="69"/>
      <c r="AT486" s="69"/>
      <c r="AU486" s="69"/>
      <c r="AV486" s="69"/>
      <c r="AW486" s="69"/>
      <c r="AX486" s="69"/>
      <c r="AY486" s="69"/>
      <c r="AZ486" s="69"/>
      <c r="BA486" s="69"/>
      <c r="BB486" s="69"/>
      <c r="BC486" s="69"/>
      <c r="BD486" s="69"/>
      <c r="BE486" s="69"/>
      <c r="BF486" s="69"/>
      <c r="BG486" s="69"/>
      <c r="BH486" s="69"/>
      <c r="BI486" s="69"/>
      <c r="BJ486" s="69"/>
      <c r="BK486" s="69"/>
      <c r="BL486" s="69"/>
      <c r="BM486" s="69"/>
      <c r="BN486" s="69"/>
      <c r="BO486" s="69"/>
      <c r="BP486" s="69"/>
      <c r="BQ486" s="69"/>
      <c r="BR486" s="69"/>
      <c r="BS486" s="69"/>
      <c r="BT486" s="69"/>
      <c r="BU486" s="69"/>
      <c r="BV486" s="69"/>
      <c r="BW486" s="69"/>
      <c r="BX486" s="69"/>
      <c r="BY486" s="69"/>
      <c r="BZ486" s="69"/>
      <c r="CA486" s="69"/>
      <c r="CB486" s="69"/>
      <c r="CC486" s="69"/>
      <c r="CD486" s="69"/>
      <c r="CE486" s="69"/>
      <c r="CF486" s="69"/>
      <c r="CG486" s="69"/>
      <c r="CH486" s="69"/>
      <c r="CI486" s="69"/>
      <c r="CJ486" s="69"/>
      <c r="CK486" s="69"/>
      <c r="CL486" s="69"/>
      <c r="CM486" s="69"/>
      <c r="CN486" s="69"/>
      <c r="CO486" s="69"/>
      <c r="CP486" s="69"/>
      <c r="CQ486" s="69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</row>
    <row r="487" spans="1:178" s="39" customFormat="1" x14ac:dyDescent="0.25">
      <c r="A487" s="340" t="s">
        <v>102</v>
      </c>
      <c r="B487" s="318"/>
      <c r="C487" s="354" t="s">
        <v>255</v>
      </c>
      <c r="D487" s="357"/>
      <c r="E487" s="341"/>
      <c r="F487" s="320">
        <v>4.0999999999999996</v>
      </c>
      <c r="G487" s="329">
        <v>3</v>
      </c>
      <c r="H487" s="320">
        <v>25</v>
      </c>
      <c r="I487" s="342">
        <v>143.4</v>
      </c>
      <c r="J487" s="330" t="s">
        <v>204</v>
      </c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  <c r="AB487" s="69"/>
      <c r="AC487" s="69"/>
      <c r="AD487" s="69"/>
      <c r="AE487" s="69"/>
      <c r="AF487" s="69"/>
      <c r="AG487" s="69"/>
      <c r="AH487" s="69"/>
      <c r="AI487" s="69"/>
      <c r="AJ487" s="69"/>
      <c r="AK487" s="69"/>
      <c r="AL487" s="69"/>
      <c r="AM487" s="69"/>
      <c r="AN487" s="69"/>
      <c r="AO487" s="69"/>
      <c r="AP487" s="69"/>
      <c r="AQ487" s="69"/>
      <c r="AR487" s="69"/>
      <c r="AS487" s="69"/>
      <c r="AT487" s="69"/>
      <c r="AU487" s="69"/>
      <c r="AV487" s="69"/>
      <c r="AW487" s="69"/>
      <c r="AX487" s="69"/>
      <c r="AY487" s="69"/>
      <c r="AZ487" s="69"/>
      <c r="BA487" s="69"/>
      <c r="BB487" s="69"/>
      <c r="BC487" s="69"/>
      <c r="BD487" s="69"/>
      <c r="BE487" s="69"/>
      <c r="BF487" s="69"/>
      <c r="BG487" s="69"/>
      <c r="BH487" s="69"/>
      <c r="BI487" s="69"/>
      <c r="BJ487" s="69"/>
      <c r="BK487" s="69"/>
      <c r="BL487" s="69"/>
      <c r="BM487" s="69"/>
      <c r="BN487" s="69"/>
      <c r="BO487" s="69"/>
      <c r="BP487" s="69"/>
      <c r="BQ487" s="69"/>
      <c r="BR487" s="69"/>
      <c r="BS487" s="69"/>
      <c r="BT487" s="69"/>
      <c r="BU487" s="69"/>
      <c r="BV487" s="69"/>
      <c r="BW487" s="69"/>
      <c r="BX487" s="69"/>
      <c r="BY487" s="69"/>
      <c r="BZ487" s="69"/>
      <c r="CA487" s="69"/>
      <c r="CB487" s="69"/>
      <c r="CC487" s="69"/>
      <c r="CD487" s="69"/>
      <c r="CE487" s="69"/>
      <c r="CF487" s="69"/>
      <c r="CG487" s="69"/>
      <c r="CH487" s="69"/>
      <c r="CI487" s="69"/>
      <c r="CJ487" s="69"/>
      <c r="CK487" s="69"/>
      <c r="CL487" s="69"/>
      <c r="CM487" s="69"/>
      <c r="CN487" s="69"/>
      <c r="CO487" s="69"/>
      <c r="CP487" s="69"/>
      <c r="CQ487" s="69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</row>
    <row r="488" spans="1:178" s="39" customFormat="1" x14ac:dyDescent="0.25">
      <c r="A488" s="340"/>
      <c r="B488" s="318" t="s">
        <v>103</v>
      </c>
      <c r="C488" s="354"/>
      <c r="D488" s="357">
        <v>38.5</v>
      </c>
      <c r="E488" s="341">
        <v>38.5</v>
      </c>
      <c r="F488" s="320"/>
      <c r="G488" s="329"/>
      <c r="H488" s="320"/>
      <c r="I488" s="342"/>
      <c r="J488" s="330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  <c r="AA488" s="69"/>
      <c r="AB488" s="69"/>
      <c r="AC488" s="69"/>
      <c r="AD488" s="69"/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  <c r="AP488" s="69"/>
      <c r="AQ488" s="69"/>
      <c r="AR488" s="69"/>
      <c r="AS488" s="69"/>
      <c r="AT488" s="69"/>
      <c r="AU488" s="69"/>
      <c r="AV488" s="69"/>
      <c r="AW488" s="69"/>
      <c r="AX488" s="69"/>
      <c r="AY488" s="69"/>
      <c r="AZ488" s="69"/>
      <c r="BA488" s="69"/>
      <c r="BB488" s="69"/>
      <c r="BC488" s="69"/>
      <c r="BD488" s="69"/>
      <c r="BE488" s="69"/>
      <c r="BF488" s="69"/>
      <c r="BG488" s="69"/>
      <c r="BH488" s="69"/>
      <c r="BI488" s="69"/>
      <c r="BJ488" s="69"/>
      <c r="BK488" s="69"/>
      <c r="BL488" s="69"/>
      <c r="BM488" s="69"/>
      <c r="BN488" s="69"/>
      <c r="BO488" s="69"/>
      <c r="BP488" s="69"/>
      <c r="BQ488" s="69"/>
      <c r="BR488" s="69"/>
      <c r="BS488" s="69"/>
      <c r="BT488" s="69"/>
      <c r="BU488" s="69"/>
      <c r="BV488" s="69"/>
      <c r="BW488" s="69"/>
      <c r="BX488" s="69"/>
      <c r="BY488" s="69"/>
      <c r="BZ488" s="69"/>
      <c r="CA488" s="69"/>
      <c r="CB488" s="69"/>
      <c r="CC488" s="69"/>
      <c r="CD488" s="69"/>
      <c r="CE488" s="69"/>
      <c r="CF488" s="69"/>
      <c r="CG488" s="69"/>
      <c r="CH488" s="69"/>
      <c r="CI488" s="69"/>
      <c r="CJ488" s="69"/>
      <c r="CK488" s="69"/>
      <c r="CL488" s="69"/>
      <c r="CM488" s="69"/>
      <c r="CN488" s="69"/>
      <c r="CO488" s="69"/>
      <c r="CP488" s="69"/>
      <c r="CQ488" s="69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</row>
    <row r="489" spans="1:178" s="39" customFormat="1" x14ac:dyDescent="0.25">
      <c r="A489" s="340"/>
      <c r="B489" s="318" t="s">
        <v>20</v>
      </c>
      <c r="C489" s="354"/>
      <c r="D489" s="357">
        <v>2.2000000000000002</v>
      </c>
      <c r="E489" s="341">
        <v>2.2000000000000002</v>
      </c>
      <c r="F489" s="320"/>
      <c r="G489" s="329"/>
      <c r="H489" s="320"/>
      <c r="I489" s="342"/>
      <c r="J489" s="330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  <c r="AC489" s="69"/>
      <c r="AD489" s="69"/>
      <c r="AE489" s="69"/>
      <c r="AF489" s="69"/>
      <c r="AG489" s="69"/>
      <c r="AH489" s="69"/>
      <c r="AI489" s="69"/>
      <c r="AJ489" s="69"/>
      <c r="AK489" s="69"/>
      <c r="AL489" s="69"/>
      <c r="AM489" s="69"/>
      <c r="AN489" s="69"/>
      <c r="AO489" s="69"/>
      <c r="AP489" s="69"/>
      <c r="AQ489" s="69"/>
      <c r="AR489" s="69"/>
      <c r="AS489" s="69"/>
      <c r="AT489" s="69"/>
      <c r="AU489" s="69"/>
      <c r="AV489" s="69"/>
      <c r="AW489" s="69"/>
      <c r="AX489" s="69"/>
      <c r="AY489" s="69"/>
      <c r="AZ489" s="69"/>
      <c r="BA489" s="69"/>
      <c r="BB489" s="69"/>
      <c r="BC489" s="69"/>
      <c r="BD489" s="69"/>
      <c r="BE489" s="69"/>
      <c r="BF489" s="69"/>
      <c r="BG489" s="69"/>
      <c r="BH489" s="69"/>
      <c r="BI489" s="69"/>
      <c r="BJ489" s="69"/>
      <c r="BK489" s="69"/>
      <c r="BL489" s="69"/>
      <c r="BM489" s="69"/>
      <c r="BN489" s="69"/>
      <c r="BO489" s="69"/>
      <c r="BP489" s="69"/>
      <c r="BQ489" s="69"/>
      <c r="BR489" s="69"/>
      <c r="BS489" s="69"/>
      <c r="BT489" s="69"/>
      <c r="BU489" s="69"/>
      <c r="BV489" s="69"/>
      <c r="BW489" s="69"/>
      <c r="BX489" s="69"/>
      <c r="BY489" s="69"/>
      <c r="BZ489" s="69"/>
      <c r="CA489" s="69"/>
      <c r="CB489" s="69"/>
      <c r="CC489" s="69"/>
      <c r="CD489" s="69"/>
      <c r="CE489" s="69"/>
      <c r="CF489" s="69"/>
      <c r="CG489" s="69"/>
      <c r="CH489" s="69"/>
      <c r="CI489" s="69"/>
      <c r="CJ489" s="69"/>
      <c r="CK489" s="69"/>
      <c r="CL489" s="69"/>
      <c r="CM489" s="69"/>
      <c r="CN489" s="69"/>
      <c r="CO489" s="69"/>
      <c r="CP489" s="69"/>
      <c r="CQ489" s="6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</row>
    <row r="490" spans="1:178" s="39" customFormat="1" x14ac:dyDescent="0.25">
      <c r="A490" s="340"/>
      <c r="B490" s="318" t="s">
        <v>19</v>
      </c>
      <c r="C490" s="354"/>
      <c r="D490" s="357">
        <v>0.4</v>
      </c>
      <c r="E490" s="341">
        <v>0.4</v>
      </c>
      <c r="F490" s="320"/>
      <c r="G490" s="329"/>
      <c r="H490" s="320"/>
      <c r="I490" s="342"/>
      <c r="J490" s="330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  <c r="AA490" s="69"/>
      <c r="AB490" s="69"/>
      <c r="AC490" s="69"/>
      <c r="AD490" s="69"/>
      <c r="AE490" s="69"/>
      <c r="AF490" s="69"/>
      <c r="AG490" s="69"/>
      <c r="AH490" s="69"/>
      <c r="AI490" s="69"/>
      <c r="AJ490" s="69"/>
      <c r="AK490" s="69"/>
      <c r="AL490" s="69"/>
      <c r="AM490" s="69"/>
      <c r="AN490" s="69"/>
      <c r="AO490" s="69"/>
      <c r="AP490" s="69"/>
      <c r="AQ490" s="69"/>
      <c r="AR490" s="69"/>
      <c r="AS490" s="69"/>
      <c r="AT490" s="69"/>
      <c r="AU490" s="69"/>
      <c r="AV490" s="69"/>
      <c r="AW490" s="69"/>
      <c r="AX490" s="69"/>
      <c r="AY490" s="69"/>
      <c r="AZ490" s="69"/>
      <c r="BA490" s="69"/>
      <c r="BB490" s="69"/>
      <c r="BC490" s="69"/>
      <c r="BD490" s="69"/>
      <c r="BE490" s="69"/>
      <c r="BF490" s="69"/>
      <c r="BG490" s="69"/>
      <c r="BH490" s="69"/>
      <c r="BI490" s="69"/>
      <c r="BJ490" s="69"/>
      <c r="BK490" s="69"/>
      <c r="BL490" s="69"/>
      <c r="BM490" s="69"/>
      <c r="BN490" s="69"/>
      <c r="BO490" s="69"/>
      <c r="BP490" s="69"/>
      <c r="BQ490" s="69"/>
      <c r="BR490" s="69"/>
      <c r="BS490" s="69"/>
      <c r="BT490" s="69"/>
      <c r="BU490" s="69"/>
      <c r="BV490" s="69"/>
      <c r="BW490" s="69"/>
      <c r="BX490" s="69"/>
      <c r="BY490" s="69"/>
      <c r="BZ490" s="69"/>
      <c r="CA490" s="69"/>
      <c r="CB490" s="69"/>
      <c r="CC490" s="69"/>
      <c r="CD490" s="69"/>
      <c r="CE490" s="69"/>
      <c r="CF490" s="69"/>
      <c r="CG490" s="69"/>
      <c r="CH490" s="69"/>
      <c r="CI490" s="69"/>
      <c r="CJ490" s="69"/>
      <c r="CK490" s="69"/>
      <c r="CL490" s="69"/>
      <c r="CM490" s="69"/>
      <c r="CN490" s="69"/>
      <c r="CO490" s="69"/>
      <c r="CP490" s="69"/>
      <c r="CQ490" s="69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</row>
    <row r="491" spans="1:178" s="35" customFormat="1" x14ac:dyDescent="0.25">
      <c r="A491" s="340" t="s">
        <v>331</v>
      </c>
      <c r="B491" s="318"/>
      <c r="C491" s="341">
        <v>150</v>
      </c>
      <c r="D491" s="320"/>
      <c r="E491" s="329"/>
      <c r="F491" s="342"/>
      <c r="G491" s="329"/>
      <c r="H491" s="320">
        <v>8.34</v>
      </c>
      <c r="I491" s="342">
        <v>33.340000000000003</v>
      </c>
      <c r="J491" s="330" t="s">
        <v>336</v>
      </c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  <c r="AA491" s="96"/>
      <c r="AB491" s="96"/>
      <c r="AC491" s="96"/>
      <c r="AD491" s="96"/>
      <c r="AE491" s="96"/>
      <c r="AF491" s="96"/>
      <c r="AG491" s="96"/>
      <c r="AH491" s="96"/>
      <c r="AI491" s="96"/>
      <c r="AJ491" s="96"/>
      <c r="AK491" s="96"/>
      <c r="AL491" s="96"/>
      <c r="AM491" s="96"/>
      <c r="AN491" s="96"/>
      <c r="AO491" s="96"/>
      <c r="AP491" s="96"/>
      <c r="AQ491" s="96"/>
      <c r="AR491" s="96"/>
      <c r="AS491" s="96"/>
      <c r="AT491" s="96"/>
      <c r="AU491" s="96"/>
      <c r="AV491" s="96"/>
      <c r="AW491" s="96"/>
      <c r="AX491" s="96"/>
      <c r="AY491" s="96"/>
      <c r="AZ491" s="96"/>
      <c r="BA491" s="96"/>
      <c r="BB491" s="96"/>
      <c r="BC491" s="96"/>
      <c r="BD491" s="96"/>
      <c r="BE491" s="96"/>
      <c r="BF491" s="96"/>
      <c r="BG491" s="96"/>
      <c r="BH491" s="96"/>
      <c r="BI491" s="96"/>
      <c r="BJ491" s="96"/>
      <c r="BK491" s="96"/>
      <c r="BL491" s="96"/>
      <c r="BM491" s="96"/>
      <c r="BN491" s="96"/>
      <c r="BO491" s="96"/>
      <c r="BP491" s="96"/>
      <c r="BQ491" s="96"/>
      <c r="BR491" s="96"/>
      <c r="BS491" s="96"/>
      <c r="BT491" s="96"/>
      <c r="BU491" s="96"/>
      <c r="BV491" s="96"/>
      <c r="BW491" s="96"/>
      <c r="BX491" s="96"/>
      <c r="BY491" s="96"/>
      <c r="BZ491" s="96"/>
      <c r="CA491" s="96"/>
      <c r="CB491" s="96"/>
      <c r="CC491" s="96"/>
      <c r="CD491" s="96"/>
      <c r="CE491" s="96"/>
      <c r="CF491" s="96"/>
      <c r="CG491" s="96"/>
      <c r="CH491" s="96"/>
      <c r="CI491" s="96"/>
      <c r="CJ491" s="96"/>
      <c r="CK491" s="96"/>
      <c r="CL491" s="96"/>
      <c r="CM491" s="96"/>
      <c r="CN491" s="96"/>
      <c r="CO491" s="96"/>
      <c r="CP491" s="96"/>
      <c r="CQ491" s="96"/>
      <c r="CR491" s="27"/>
      <c r="CS491" s="27"/>
      <c r="CT491" s="27"/>
      <c r="CU491" s="27"/>
      <c r="CV491" s="27"/>
      <c r="CW491" s="27"/>
      <c r="CX491" s="27"/>
      <c r="CY491" s="27"/>
      <c r="CZ491" s="27"/>
      <c r="DA491" s="27"/>
      <c r="DB491" s="27"/>
      <c r="DC491" s="27"/>
      <c r="DD491" s="27"/>
      <c r="DE491" s="27"/>
      <c r="DF491" s="27"/>
      <c r="DG491" s="27"/>
      <c r="DH491" s="27"/>
      <c r="DI491" s="27"/>
      <c r="DJ491" s="27"/>
      <c r="DK491" s="27"/>
      <c r="DL491" s="27"/>
      <c r="DM491" s="27"/>
      <c r="DN491" s="27"/>
      <c r="DO491" s="27"/>
      <c r="DP491" s="27"/>
      <c r="DQ491" s="27"/>
      <c r="DR491" s="27"/>
      <c r="DS491" s="27"/>
      <c r="DT491" s="27"/>
      <c r="DU491" s="27"/>
      <c r="DV491" s="27"/>
      <c r="DW491" s="27"/>
      <c r="DX491" s="27"/>
      <c r="DY491" s="27"/>
      <c r="DZ491" s="27"/>
      <c r="EA491" s="27"/>
      <c r="EB491" s="27"/>
      <c r="EC491" s="27"/>
      <c r="ED491" s="27"/>
      <c r="EE491" s="27"/>
      <c r="EF491" s="27"/>
      <c r="EG491" s="27"/>
      <c r="EH491" s="27"/>
      <c r="EI491" s="27"/>
      <c r="EJ491" s="27"/>
      <c r="EK491" s="27"/>
      <c r="EL491" s="27"/>
      <c r="EM491" s="27"/>
      <c r="EN491" s="27"/>
      <c r="EO491" s="27"/>
      <c r="EP491" s="27"/>
      <c r="EQ491" s="27"/>
      <c r="ER491" s="27"/>
      <c r="ES491" s="27"/>
      <c r="ET491" s="27"/>
      <c r="EU491" s="27"/>
      <c r="EV491" s="27"/>
      <c r="EW491" s="27"/>
      <c r="EX491" s="27"/>
      <c r="EY491" s="27"/>
      <c r="EZ491" s="27"/>
      <c r="FA491" s="27"/>
      <c r="FB491" s="27"/>
      <c r="FC491" s="27"/>
      <c r="FD491" s="27"/>
      <c r="FE491" s="27"/>
      <c r="FF491" s="27"/>
      <c r="FG491" s="27"/>
      <c r="FH491" s="27"/>
      <c r="FI491" s="27"/>
      <c r="FJ491" s="27"/>
      <c r="FK491" s="27"/>
      <c r="FL491" s="27"/>
      <c r="FM491" s="27"/>
      <c r="FN491" s="27"/>
      <c r="FO491" s="27"/>
      <c r="FP491" s="27"/>
      <c r="FQ491" s="27"/>
      <c r="FR491" s="27"/>
      <c r="FS491" s="27"/>
      <c r="FT491" s="27"/>
      <c r="FU491" s="27"/>
      <c r="FV491" s="27"/>
    </row>
    <row r="492" spans="1:178" s="35" customFormat="1" x14ac:dyDescent="0.25">
      <c r="A492" s="340"/>
      <c r="B492" s="318" t="s">
        <v>70</v>
      </c>
      <c r="C492" s="341"/>
      <c r="D492" s="320">
        <v>17.5</v>
      </c>
      <c r="E492" s="329">
        <v>17.5</v>
      </c>
      <c r="F492" s="342"/>
      <c r="G492" s="329"/>
      <c r="H492" s="320"/>
      <c r="I492" s="342"/>
      <c r="J492" s="330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96"/>
      <c r="AB492" s="96"/>
      <c r="AC492" s="96"/>
      <c r="AD492" s="96"/>
      <c r="AE492" s="96"/>
      <c r="AF492" s="96"/>
      <c r="AG492" s="96"/>
      <c r="AH492" s="96"/>
      <c r="AI492" s="96"/>
      <c r="AJ492" s="96"/>
      <c r="AK492" s="96"/>
      <c r="AL492" s="96"/>
      <c r="AM492" s="96"/>
      <c r="AN492" s="96"/>
      <c r="AO492" s="96"/>
      <c r="AP492" s="96"/>
      <c r="AQ492" s="96"/>
      <c r="AR492" s="96"/>
      <c r="AS492" s="96"/>
      <c r="AT492" s="96"/>
      <c r="AU492" s="96"/>
      <c r="AV492" s="96"/>
      <c r="AW492" s="96"/>
      <c r="AX492" s="96"/>
      <c r="AY492" s="96"/>
      <c r="AZ492" s="96"/>
      <c r="BA492" s="96"/>
      <c r="BB492" s="96"/>
      <c r="BC492" s="96"/>
      <c r="BD492" s="96"/>
      <c r="BE492" s="96"/>
      <c r="BF492" s="96"/>
      <c r="BG492" s="96"/>
      <c r="BH492" s="96"/>
      <c r="BI492" s="96"/>
      <c r="BJ492" s="96"/>
      <c r="BK492" s="96"/>
      <c r="BL492" s="96"/>
      <c r="BM492" s="96"/>
      <c r="BN492" s="96"/>
      <c r="BO492" s="96"/>
      <c r="BP492" s="96"/>
      <c r="BQ492" s="96"/>
      <c r="BR492" s="96"/>
      <c r="BS492" s="96"/>
      <c r="BT492" s="96"/>
      <c r="BU492" s="96"/>
      <c r="BV492" s="96"/>
      <c r="BW492" s="96"/>
      <c r="BX492" s="96"/>
      <c r="BY492" s="96"/>
      <c r="BZ492" s="96"/>
      <c r="CA492" s="96"/>
      <c r="CB492" s="96"/>
      <c r="CC492" s="96"/>
      <c r="CD492" s="96"/>
      <c r="CE492" s="96"/>
      <c r="CF492" s="96"/>
      <c r="CG492" s="96"/>
      <c r="CH492" s="96"/>
      <c r="CI492" s="96"/>
      <c r="CJ492" s="96"/>
      <c r="CK492" s="96"/>
      <c r="CL492" s="96"/>
      <c r="CM492" s="96"/>
      <c r="CN492" s="96"/>
      <c r="CO492" s="96"/>
      <c r="CP492" s="96"/>
      <c r="CQ492" s="96"/>
      <c r="CR492" s="27"/>
      <c r="CS492" s="27"/>
      <c r="CT492" s="27"/>
      <c r="CU492" s="27"/>
      <c r="CV492" s="27"/>
      <c r="CW492" s="27"/>
      <c r="CX492" s="27"/>
      <c r="CY492" s="27"/>
      <c r="CZ492" s="27"/>
      <c r="DA492" s="27"/>
      <c r="DB492" s="27"/>
      <c r="DC492" s="27"/>
      <c r="DD492" s="27"/>
      <c r="DE492" s="27"/>
      <c r="DF492" s="27"/>
      <c r="DG492" s="27"/>
      <c r="DH492" s="27"/>
      <c r="DI492" s="27"/>
      <c r="DJ492" s="27"/>
      <c r="DK492" s="27"/>
      <c r="DL492" s="27"/>
      <c r="DM492" s="27"/>
      <c r="DN492" s="27"/>
      <c r="DO492" s="27"/>
      <c r="DP492" s="27"/>
      <c r="DQ492" s="27"/>
      <c r="DR492" s="27"/>
      <c r="DS492" s="27"/>
      <c r="DT492" s="27"/>
      <c r="DU492" s="27"/>
      <c r="DV492" s="27"/>
      <c r="DW492" s="27"/>
      <c r="DX492" s="27"/>
      <c r="DY492" s="27"/>
      <c r="DZ492" s="27"/>
      <c r="EA492" s="27"/>
      <c r="EB492" s="27"/>
      <c r="EC492" s="27"/>
      <c r="ED492" s="27"/>
      <c r="EE492" s="27"/>
      <c r="EF492" s="27"/>
      <c r="EG492" s="27"/>
      <c r="EH492" s="27"/>
      <c r="EI492" s="27"/>
      <c r="EJ492" s="27"/>
      <c r="EK492" s="27"/>
      <c r="EL492" s="27"/>
      <c r="EM492" s="27"/>
      <c r="EN492" s="27"/>
      <c r="EO492" s="27"/>
      <c r="EP492" s="27"/>
      <c r="EQ492" s="27"/>
      <c r="ER492" s="27"/>
      <c r="ES492" s="27"/>
      <c r="ET492" s="27"/>
      <c r="EU492" s="27"/>
      <c r="EV492" s="27"/>
      <c r="EW492" s="27"/>
      <c r="EX492" s="27"/>
      <c r="EY492" s="27"/>
      <c r="EZ492" s="27"/>
      <c r="FA492" s="27"/>
      <c r="FB492" s="27"/>
      <c r="FC492" s="27"/>
      <c r="FD492" s="27"/>
      <c r="FE492" s="27"/>
      <c r="FF492" s="27"/>
      <c r="FG492" s="27"/>
      <c r="FH492" s="27"/>
      <c r="FI492" s="27"/>
      <c r="FJ492" s="27"/>
      <c r="FK492" s="27"/>
      <c r="FL492" s="27"/>
      <c r="FM492" s="27"/>
      <c r="FN492" s="27"/>
      <c r="FO492" s="27"/>
      <c r="FP492" s="27"/>
      <c r="FQ492" s="27"/>
      <c r="FR492" s="27"/>
      <c r="FS492" s="27"/>
      <c r="FT492" s="27"/>
      <c r="FU492" s="27"/>
      <c r="FV492" s="27"/>
    </row>
    <row r="493" spans="1:178" s="35" customFormat="1" x14ac:dyDescent="0.25">
      <c r="A493" s="340"/>
      <c r="B493" s="318" t="s">
        <v>18</v>
      </c>
      <c r="C493" s="341"/>
      <c r="D493" s="320">
        <v>4</v>
      </c>
      <c r="E493" s="329">
        <v>4</v>
      </c>
      <c r="F493" s="342"/>
      <c r="G493" s="329"/>
      <c r="H493" s="320"/>
      <c r="I493" s="342"/>
      <c r="J493" s="330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  <c r="AA493" s="96"/>
      <c r="AB493" s="96"/>
      <c r="AC493" s="96"/>
      <c r="AD493" s="96"/>
      <c r="AE493" s="96"/>
      <c r="AF493" s="96"/>
      <c r="AG493" s="96"/>
      <c r="AH493" s="96"/>
      <c r="AI493" s="96"/>
      <c r="AJ493" s="96"/>
      <c r="AK493" s="96"/>
      <c r="AL493" s="96"/>
      <c r="AM493" s="96"/>
      <c r="AN493" s="96"/>
      <c r="AO493" s="96"/>
      <c r="AP493" s="96"/>
      <c r="AQ493" s="96"/>
      <c r="AR493" s="96"/>
      <c r="AS493" s="96"/>
      <c r="AT493" s="96"/>
      <c r="AU493" s="96"/>
      <c r="AV493" s="96"/>
      <c r="AW493" s="96"/>
      <c r="AX493" s="96"/>
      <c r="AY493" s="96"/>
      <c r="AZ493" s="96"/>
      <c r="BA493" s="96"/>
      <c r="BB493" s="96"/>
      <c r="BC493" s="96"/>
      <c r="BD493" s="96"/>
      <c r="BE493" s="96"/>
      <c r="BF493" s="96"/>
      <c r="BG493" s="96"/>
      <c r="BH493" s="96"/>
      <c r="BI493" s="96"/>
      <c r="BJ493" s="96"/>
      <c r="BK493" s="96"/>
      <c r="BL493" s="96"/>
      <c r="BM493" s="96"/>
      <c r="BN493" s="96"/>
      <c r="BO493" s="96"/>
      <c r="BP493" s="96"/>
      <c r="BQ493" s="96"/>
      <c r="BR493" s="96"/>
      <c r="BS493" s="96"/>
      <c r="BT493" s="96"/>
      <c r="BU493" s="96"/>
      <c r="BV493" s="96"/>
      <c r="BW493" s="96"/>
      <c r="BX493" s="96"/>
      <c r="BY493" s="96"/>
      <c r="BZ493" s="96"/>
      <c r="CA493" s="96"/>
      <c r="CB493" s="96"/>
      <c r="CC493" s="96"/>
      <c r="CD493" s="96"/>
      <c r="CE493" s="96"/>
      <c r="CF493" s="96"/>
      <c r="CG493" s="96"/>
      <c r="CH493" s="96"/>
      <c r="CI493" s="96"/>
      <c r="CJ493" s="96"/>
      <c r="CK493" s="96"/>
      <c r="CL493" s="96"/>
      <c r="CM493" s="96"/>
      <c r="CN493" s="96"/>
      <c r="CO493" s="96"/>
      <c r="CP493" s="96"/>
      <c r="CQ493" s="96"/>
      <c r="CR493" s="27"/>
      <c r="CS493" s="27"/>
      <c r="CT493" s="27"/>
      <c r="CU493" s="27"/>
      <c r="CV493" s="27"/>
      <c r="CW493" s="27"/>
      <c r="CX493" s="27"/>
      <c r="CY493" s="27"/>
      <c r="CZ493" s="27"/>
      <c r="DA493" s="27"/>
      <c r="DB493" s="27"/>
      <c r="DC493" s="27"/>
      <c r="DD493" s="27"/>
      <c r="DE493" s="27"/>
      <c r="DF493" s="27"/>
      <c r="DG493" s="27"/>
      <c r="DH493" s="27"/>
      <c r="DI493" s="27"/>
      <c r="DJ493" s="27"/>
      <c r="DK493" s="27"/>
      <c r="DL493" s="27"/>
      <c r="DM493" s="27"/>
      <c r="DN493" s="27"/>
      <c r="DO493" s="27"/>
      <c r="DP493" s="27"/>
      <c r="DQ493" s="27"/>
      <c r="DR493" s="27"/>
      <c r="DS493" s="27"/>
      <c r="DT493" s="27"/>
      <c r="DU493" s="27"/>
      <c r="DV493" s="27"/>
      <c r="DW493" s="27"/>
      <c r="DX493" s="27"/>
      <c r="DY493" s="27"/>
      <c r="DZ493" s="27"/>
      <c r="EA493" s="27"/>
      <c r="EB493" s="27"/>
      <c r="EC493" s="27"/>
      <c r="ED493" s="27"/>
      <c r="EE493" s="27"/>
      <c r="EF493" s="27"/>
      <c r="EG493" s="27"/>
      <c r="EH493" s="27"/>
      <c r="EI493" s="27"/>
      <c r="EJ493" s="27"/>
      <c r="EK493" s="27"/>
      <c r="EL493" s="27"/>
      <c r="EM493" s="27"/>
      <c r="EN493" s="27"/>
      <c r="EO493" s="27"/>
      <c r="EP493" s="27"/>
      <c r="EQ493" s="27"/>
      <c r="ER493" s="27"/>
      <c r="ES493" s="27"/>
      <c r="ET493" s="27"/>
      <c r="EU493" s="27"/>
      <c r="EV493" s="27"/>
      <c r="EW493" s="27"/>
      <c r="EX493" s="27"/>
      <c r="EY493" s="27"/>
      <c r="EZ493" s="27"/>
      <c r="FA493" s="27"/>
      <c r="FB493" s="27"/>
      <c r="FC493" s="27"/>
      <c r="FD493" s="27"/>
      <c r="FE493" s="27"/>
      <c r="FF493" s="27"/>
      <c r="FG493" s="27"/>
      <c r="FH493" s="27"/>
      <c r="FI493" s="27"/>
      <c r="FJ493" s="27"/>
      <c r="FK493" s="27"/>
      <c r="FL493" s="27"/>
      <c r="FM493" s="27"/>
      <c r="FN493" s="27"/>
      <c r="FO493" s="27"/>
      <c r="FP493" s="27"/>
      <c r="FQ493" s="27"/>
      <c r="FR493" s="27"/>
      <c r="FS493" s="27"/>
      <c r="FT493" s="27"/>
      <c r="FU493" s="27"/>
      <c r="FV493" s="27"/>
    </row>
    <row r="494" spans="1:178" s="35" customFormat="1" x14ac:dyDescent="0.25">
      <c r="A494" s="340"/>
      <c r="B494" s="318" t="s">
        <v>17</v>
      </c>
      <c r="C494" s="341"/>
      <c r="D494" s="329">
        <v>150</v>
      </c>
      <c r="E494" s="329">
        <v>150</v>
      </c>
      <c r="F494" s="329"/>
      <c r="G494" s="329"/>
      <c r="H494" s="329"/>
      <c r="I494" s="329"/>
      <c r="J494" s="330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96"/>
      <c r="AB494" s="96"/>
      <c r="AC494" s="96"/>
      <c r="AD494" s="96"/>
      <c r="AE494" s="96"/>
      <c r="AF494" s="96"/>
      <c r="AG494" s="96"/>
      <c r="AH494" s="96"/>
      <c r="AI494" s="96"/>
      <c r="AJ494" s="96"/>
      <c r="AK494" s="96"/>
      <c r="AL494" s="96"/>
      <c r="AM494" s="96"/>
      <c r="AN494" s="96"/>
      <c r="AO494" s="96"/>
      <c r="AP494" s="96"/>
      <c r="AQ494" s="96"/>
      <c r="AR494" s="96"/>
      <c r="AS494" s="96"/>
      <c r="AT494" s="96"/>
      <c r="AU494" s="96"/>
      <c r="AV494" s="96"/>
      <c r="AW494" s="96"/>
      <c r="AX494" s="96"/>
      <c r="AY494" s="96"/>
      <c r="AZ494" s="96"/>
      <c r="BA494" s="96"/>
      <c r="BB494" s="96"/>
      <c r="BC494" s="96"/>
      <c r="BD494" s="96"/>
      <c r="BE494" s="96"/>
      <c r="BF494" s="96"/>
      <c r="BG494" s="96"/>
      <c r="BH494" s="96"/>
      <c r="BI494" s="96"/>
      <c r="BJ494" s="96"/>
      <c r="BK494" s="96"/>
      <c r="BL494" s="96"/>
      <c r="BM494" s="96"/>
      <c r="BN494" s="96"/>
      <c r="BO494" s="96"/>
      <c r="BP494" s="96"/>
      <c r="BQ494" s="96"/>
      <c r="BR494" s="96"/>
      <c r="BS494" s="96"/>
      <c r="BT494" s="96"/>
      <c r="BU494" s="96"/>
      <c r="BV494" s="96"/>
      <c r="BW494" s="96"/>
      <c r="BX494" s="96"/>
      <c r="BY494" s="96"/>
      <c r="BZ494" s="96"/>
      <c r="CA494" s="96"/>
      <c r="CB494" s="96"/>
      <c r="CC494" s="96"/>
      <c r="CD494" s="96"/>
      <c r="CE494" s="96"/>
      <c r="CF494" s="96"/>
      <c r="CG494" s="96"/>
      <c r="CH494" s="96"/>
      <c r="CI494" s="96"/>
      <c r="CJ494" s="96"/>
      <c r="CK494" s="96"/>
      <c r="CL494" s="96"/>
      <c r="CM494" s="96"/>
      <c r="CN494" s="96"/>
      <c r="CO494" s="96"/>
      <c r="CP494" s="96"/>
      <c r="CQ494" s="96"/>
      <c r="CR494" s="27"/>
      <c r="CS494" s="27"/>
      <c r="CT494" s="27"/>
      <c r="CU494" s="27"/>
      <c r="CV494" s="27"/>
      <c r="CW494" s="27"/>
      <c r="CX494" s="27"/>
      <c r="CY494" s="27"/>
      <c r="CZ494" s="27"/>
      <c r="DA494" s="27"/>
      <c r="DB494" s="27"/>
      <c r="DC494" s="27"/>
      <c r="DD494" s="27"/>
      <c r="DE494" s="27"/>
      <c r="DF494" s="27"/>
      <c r="DG494" s="27"/>
      <c r="DH494" s="27"/>
      <c r="DI494" s="27"/>
      <c r="DJ494" s="27"/>
      <c r="DK494" s="27"/>
      <c r="DL494" s="27"/>
      <c r="DM494" s="27"/>
      <c r="DN494" s="27"/>
      <c r="DO494" s="27"/>
      <c r="DP494" s="27"/>
      <c r="DQ494" s="27"/>
      <c r="DR494" s="27"/>
      <c r="DS494" s="27"/>
      <c r="DT494" s="27"/>
      <c r="DU494" s="27"/>
      <c r="DV494" s="27"/>
      <c r="DW494" s="27"/>
      <c r="DX494" s="27"/>
      <c r="DY494" s="27"/>
      <c r="DZ494" s="27"/>
      <c r="EA494" s="27"/>
      <c r="EB494" s="27"/>
      <c r="EC494" s="27"/>
      <c r="ED494" s="27"/>
      <c r="EE494" s="27"/>
      <c r="EF494" s="27"/>
      <c r="EG494" s="27"/>
      <c r="EH494" s="27"/>
      <c r="EI494" s="27"/>
      <c r="EJ494" s="27"/>
      <c r="EK494" s="27"/>
      <c r="EL494" s="27"/>
      <c r="EM494" s="27"/>
      <c r="EN494" s="27"/>
      <c r="EO494" s="27"/>
      <c r="EP494" s="27"/>
      <c r="EQ494" s="27"/>
      <c r="ER494" s="27"/>
      <c r="ES494" s="27"/>
      <c r="ET494" s="27"/>
      <c r="EU494" s="27"/>
      <c r="EV494" s="27"/>
      <c r="EW494" s="27"/>
      <c r="EX494" s="27"/>
      <c r="EY494" s="27"/>
      <c r="EZ494" s="27"/>
      <c r="FA494" s="27"/>
      <c r="FB494" s="27"/>
      <c r="FC494" s="27"/>
      <c r="FD494" s="27"/>
      <c r="FE494" s="27"/>
      <c r="FF494" s="27"/>
      <c r="FG494" s="27"/>
      <c r="FH494" s="27"/>
      <c r="FI494" s="27"/>
      <c r="FJ494" s="27"/>
      <c r="FK494" s="27"/>
      <c r="FL494" s="27"/>
      <c r="FM494" s="27"/>
      <c r="FN494" s="27"/>
      <c r="FO494" s="27"/>
      <c r="FP494" s="27"/>
      <c r="FQ494" s="27"/>
      <c r="FR494" s="27"/>
      <c r="FS494" s="27"/>
      <c r="FT494" s="27"/>
      <c r="FU494" s="27"/>
      <c r="FV494" s="27"/>
    </row>
    <row r="495" spans="1:178" s="57" customFormat="1" ht="16.5" thickBot="1" x14ac:dyDescent="0.3">
      <c r="A495" s="340" t="s">
        <v>46</v>
      </c>
      <c r="B495" s="318"/>
      <c r="C495" s="341">
        <v>30</v>
      </c>
      <c r="D495" s="341">
        <v>30</v>
      </c>
      <c r="E495" s="357">
        <v>30</v>
      </c>
      <c r="F495" s="341">
        <v>1.5</v>
      </c>
      <c r="G495" s="357">
        <v>0.3</v>
      </c>
      <c r="H495" s="341">
        <v>14.3</v>
      </c>
      <c r="I495" s="357">
        <v>66</v>
      </c>
      <c r="J495" s="330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  <c r="AL495" s="68"/>
      <c r="AM495" s="68"/>
      <c r="AN495" s="68"/>
      <c r="AO495" s="68"/>
      <c r="AP495" s="68"/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/>
      <c r="BB495" s="68"/>
      <c r="BC495" s="68"/>
      <c r="BD495" s="68"/>
      <c r="BE495" s="68"/>
      <c r="BF495" s="68"/>
      <c r="BG495" s="68"/>
      <c r="BH495" s="68"/>
      <c r="BI495" s="68"/>
      <c r="BJ495" s="68"/>
      <c r="BK495" s="68"/>
      <c r="BL495" s="68"/>
      <c r="BM495" s="68"/>
      <c r="BN495" s="68"/>
      <c r="BO495" s="68"/>
      <c r="BP495" s="68"/>
      <c r="BQ495" s="68"/>
      <c r="BR495" s="68"/>
      <c r="BS495" s="68"/>
      <c r="BT495" s="68"/>
      <c r="BU495" s="68"/>
      <c r="BV495" s="68"/>
      <c r="BW495" s="68"/>
      <c r="BX495" s="68"/>
      <c r="BY495" s="68"/>
      <c r="BZ495" s="68"/>
      <c r="CA495" s="68"/>
      <c r="CB495" s="68"/>
      <c r="CC495" s="68"/>
      <c r="CD495" s="68"/>
      <c r="CE495" s="68"/>
      <c r="CF495" s="68"/>
      <c r="CG495" s="68"/>
      <c r="CH495" s="68"/>
      <c r="CI495" s="68"/>
      <c r="CJ495" s="68"/>
      <c r="CK495" s="68"/>
      <c r="CL495" s="68"/>
      <c r="CM495" s="68"/>
      <c r="CN495" s="68"/>
      <c r="CO495" s="68"/>
      <c r="CP495" s="68"/>
      <c r="CQ495" s="68"/>
    </row>
    <row r="496" spans="1:178" s="57" customFormat="1" ht="16.5" thickBot="1" x14ac:dyDescent="0.3">
      <c r="A496" s="358" t="s">
        <v>26</v>
      </c>
      <c r="B496" s="359"/>
      <c r="C496" s="431" t="s">
        <v>356</v>
      </c>
      <c r="D496" s="378"/>
      <c r="E496" s="360"/>
      <c r="F496" s="332">
        <f>SUM(F461:F495)</f>
        <v>15.09</v>
      </c>
      <c r="G496" s="332">
        <f>SUM(G461:G495)</f>
        <v>16.68</v>
      </c>
      <c r="H496" s="332">
        <f>SUM(H461:H495)</f>
        <v>73.239999999999995</v>
      </c>
      <c r="I496" s="332">
        <f>SUM(I461:I495)</f>
        <v>503.74</v>
      </c>
      <c r="J496" s="333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8"/>
      <c r="AM496" s="68"/>
      <c r="AN496" s="68"/>
      <c r="AO496" s="68"/>
      <c r="AP496" s="68"/>
      <c r="AQ496" s="68"/>
      <c r="AR496" s="68"/>
      <c r="AS496" s="68"/>
      <c r="AT496" s="68"/>
      <c r="AU496" s="68"/>
      <c r="AV496" s="68"/>
      <c r="AW496" s="68"/>
      <c r="AX496" s="68"/>
      <c r="AY496" s="68"/>
      <c r="AZ496" s="68"/>
      <c r="BA496" s="68"/>
      <c r="BB496" s="68"/>
      <c r="BC496" s="68"/>
      <c r="BD496" s="68"/>
      <c r="BE496" s="68"/>
      <c r="BF496" s="68"/>
      <c r="BG496" s="68"/>
      <c r="BH496" s="68"/>
      <c r="BI496" s="68"/>
      <c r="BJ496" s="68"/>
      <c r="BK496" s="68"/>
      <c r="BL496" s="68"/>
      <c r="BM496" s="68"/>
      <c r="BN496" s="68"/>
      <c r="BO496" s="68"/>
      <c r="BP496" s="68"/>
      <c r="BQ496" s="68"/>
      <c r="BR496" s="68"/>
      <c r="BS496" s="68"/>
      <c r="BT496" s="68"/>
      <c r="BU496" s="68"/>
      <c r="BV496" s="68"/>
      <c r="BW496" s="68"/>
      <c r="BX496" s="68"/>
      <c r="BY496" s="68"/>
      <c r="BZ496" s="68"/>
      <c r="CA496" s="68"/>
      <c r="CB496" s="68"/>
      <c r="CC496" s="68"/>
      <c r="CD496" s="68"/>
      <c r="CE496" s="68"/>
      <c r="CF496" s="68"/>
      <c r="CG496" s="68"/>
      <c r="CH496" s="68"/>
      <c r="CI496" s="68"/>
      <c r="CJ496" s="68"/>
      <c r="CK496" s="68"/>
      <c r="CL496" s="68"/>
      <c r="CM496" s="68"/>
      <c r="CN496" s="68"/>
      <c r="CO496" s="68"/>
      <c r="CP496" s="68"/>
      <c r="CQ496" s="68"/>
    </row>
    <row r="497" spans="1:178" s="57" customFormat="1" x14ac:dyDescent="0.25">
      <c r="A497" s="340"/>
      <c r="B497" s="434" t="s">
        <v>47</v>
      </c>
      <c r="C497" s="407"/>
      <c r="D497" s="337"/>
      <c r="E497" s="341"/>
      <c r="F497" s="329"/>
      <c r="G497" s="329"/>
      <c r="H497" s="329"/>
      <c r="I497" s="342"/>
      <c r="J497" s="330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/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/>
      <c r="BL497" s="68"/>
      <c r="BM497" s="68"/>
      <c r="BN497" s="68"/>
      <c r="BO497" s="68"/>
      <c r="BP497" s="68"/>
      <c r="BQ497" s="68"/>
      <c r="BR497" s="68"/>
      <c r="BS497" s="68"/>
      <c r="BT497" s="68"/>
      <c r="BU497" s="68"/>
      <c r="BV497" s="68"/>
      <c r="BW497" s="68"/>
      <c r="BX497" s="68"/>
      <c r="BY497" s="68"/>
      <c r="BZ497" s="68"/>
      <c r="CA497" s="68"/>
      <c r="CB497" s="68"/>
      <c r="CC497" s="68"/>
      <c r="CD497" s="68"/>
      <c r="CE497" s="68"/>
      <c r="CF497" s="68"/>
      <c r="CG497" s="68"/>
      <c r="CH497" s="68"/>
      <c r="CI497" s="68"/>
      <c r="CJ497" s="68"/>
      <c r="CK497" s="68"/>
      <c r="CL497" s="68"/>
      <c r="CM497" s="68"/>
      <c r="CN497" s="68"/>
      <c r="CO497" s="68"/>
      <c r="CP497" s="68"/>
      <c r="CQ497" s="68"/>
    </row>
    <row r="498" spans="1:178" s="57" customFormat="1" ht="31.5" x14ac:dyDescent="0.25">
      <c r="A498" s="340" t="s">
        <v>344</v>
      </c>
      <c r="B498" s="388"/>
      <c r="C498" s="343">
        <v>40</v>
      </c>
      <c r="D498" s="357"/>
      <c r="E498" s="341"/>
      <c r="F498" s="337">
        <v>3.04</v>
      </c>
      <c r="G498" s="337">
        <v>3.84</v>
      </c>
      <c r="H498" s="341">
        <v>17.84</v>
      </c>
      <c r="I498" s="337">
        <v>118.4</v>
      </c>
      <c r="J498" s="330" t="s">
        <v>346</v>
      </c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68"/>
      <c r="BF498" s="68"/>
      <c r="BG498" s="68"/>
      <c r="BH498" s="68"/>
      <c r="BI498" s="68"/>
      <c r="BJ498" s="68"/>
      <c r="BK498" s="68"/>
      <c r="BL498" s="68"/>
      <c r="BM498" s="68"/>
      <c r="BN498" s="68"/>
      <c r="BO498" s="68"/>
      <c r="BP498" s="68"/>
      <c r="BQ498" s="68"/>
      <c r="BR498" s="68"/>
      <c r="BS498" s="68"/>
      <c r="BT498" s="68"/>
      <c r="BU498" s="68"/>
      <c r="BV498" s="68"/>
      <c r="BW498" s="68"/>
      <c r="BX498" s="68"/>
      <c r="BY498" s="68"/>
      <c r="BZ498" s="68"/>
      <c r="CA498" s="68"/>
      <c r="CB498" s="68"/>
      <c r="CC498" s="68"/>
      <c r="CD498" s="68"/>
      <c r="CE498" s="68"/>
      <c r="CF498" s="68"/>
      <c r="CG498" s="68"/>
      <c r="CH498" s="68"/>
      <c r="CI498" s="68"/>
      <c r="CJ498" s="68"/>
      <c r="CK498" s="68"/>
      <c r="CL498" s="68"/>
      <c r="CM498" s="68"/>
      <c r="CN498" s="68"/>
      <c r="CO498" s="68"/>
      <c r="CP498" s="68"/>
      <c r="CQ498" s="68"/>
    </row>
    <row r="499" spans="1:178" x14ac:dyDescent="0.25">
      <c r="A499" s="340"/>
      <c r="B499" s="388" t="s">
        <v>43</v>
      </c>
      <c r="C499" s="387"/>
      <c r="D499" s="357">
        <v>24</v>
      </c>
      <c r="E499" s="341">
        <v>24</v>
      </c>
      <c r="F499" s="337"/>
      <c r="G499" s="337"/>
      <c r="H499" s="341"/>
      <c r="I499" s="337"/>
      <c r="J499" s="330"/>
    </row>
    <row r="500" spans="1:178" x14ac:dyDescent="0.25">
      <c r="A500" s="340"/>
      <c r="B500" s="388" t="s">
        <v>18</v>
      </c>
      <c r="C500" s="387"/>
      <c r="D500" s="357">
        <v>6.4</v>
      </c>
      <c r="E500" s="341">
        <v>6.4</v>
      </c>
      <c r="F500" s="337"/>
      <c r="G500" s="337"/>
      <c r="H500" s="341"/>
      <c r="I500" s="337"/>
      <c r="J500" s="330"/>
    </row>
    <row r="501" spans="1:178" x14ac:dyDescent="0.25">
      <c r="A501" s="340"/>
      <c r="B501" s="388" t="s">
        <v>51</v>
      </c>
      <c r="C501" s="387"/>
      <c r="D501" s="357">
        <v>3.2</v>
      </c>
      <c r="E501" s="341">
        <v>3.2</v>
      </c>
      <c r="F501" s="337"/>
      <c r="G501" s="337"/>
      <c r="H501" s="341"/>
      <c r="I501" s="337"/>
      <c r="J501" s="330"/>
    </row>
    <row r="502" spans="1:178" s="54" customFormat="1" x14ac:dyDescent="0.25">
      <c r="A502" s="340"/>
      <c r="B502" s="388" t="s">
        <v>39</v>
      </c>
      <c r="C502" s="387"/>
      <c r="D502" s="357">
        <v>0.2</v>
      </c>
      <c r="E502" s="341">
        <v>0.2</v>
      </c>
      <c r="F502" s="337"/>
      <c r="G502" s="337"/>
      <c r="H502" s="341"/>
      <c r="I502" s="337"/>
      <c r="J502" s="330"/>
      <c r="K502" s="170"/>
      <c r="L502" s="170"/>
      <c r="M502" s="170"/>
      <c r="N502" s="170"/>
      <c r="O502" s="170"/>
      <c r="P502" s="170"/>
      <c r="Q502" s="170"/>
      <c r="R502" s="170"/>
      <c r="S502" s="170"/>
      <c r="T502" s="170"/>
      <c r="U502" s="165"/>
      <c r="V502" s="165"/>
      <c r="W502" s="165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65"/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5"/>
      <c r="AX502" s="165"/>
      <c r="AY502" s="165"/>
      <c r="AZ502" s="165"/>
      <c r="BA502" s="165"/>
      <c r="BB502" s="165"/>
      <c r="BC502" s="165"/>
      <c r="BD502" s="165"/>
      <c r="BE502" s="165"/>
      <c r="BF502" s="165"/>
      <c r="BG502" s="165"/>
      <c r="BH502" s="165"/>
      <c r="BI502" s="165"/>
      <c r="BJ502" s="165"/>
      <c r="BK502" s="165"/>
      <c r="BL502" s="165"/>
      <c r="BM502" s="165"/>
      <c r="BN502" s="165"/>
      <c r="BO502" s="165"/>
      <c r="BP502" s="165"/>
      <c r="BQ502" s="165"/>
      <c r="BR502" s="165"/>
      <c r="BS502" s="165"/>
      <c r="BT502" s="165"/>
      <c r="BU502" s="165"/>
      <c r="BV502" s="165"/>
      <c r="BW502" s="165"/>
      <c r="BX502" s="165"/>
      <c r="BY502" s="165"/>
      <c r="BZ502" s="165"/>
      <c r="CA502" s="165"/>
      <c r="CB502" s="165"/>
      <c r="CC502" s="165"/>
      <c r="CD502" s="165"/>
      <c r="CE502" s="165"/>
      <c r="CF502" s="165"/>
      <c r="CG502" s="165"/>
      <c r="CH502" s="165"/>
      <c r="CI502" s="165"/>
      <c r="CJ502" s="165"/>
      <c r="CK502" s="165"/>
      <c r="CL502" s="165"/>
      <c r="CM502" s="165"/>
      <c r="CN502" s="165"/>
      <c r="CO502" s="165"/>
      <c r="CP502" s="165"/>
      <c r="CQ502" s="165"/>
      <c r="CR502" s="28"/>
      <c r="CS502" s="28"/>
      <c r="CT502" s="28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  <c r="FC502" s="28"/>
      <c r="FD502" s="28"/>
      <c r="FE502" s="28"/>
      <c r="FF502" s="28"/>
      <c r="FG502" s="28"/>
      <c r="FH502" s="28"/>
      <c r="FI502" s="28"/>
      <c r="FJ502" s="28"/>
      <c r="FK502" s="28"/>
      <c r="FL502" s="28"/>
      <c r="FM502" s="28"/>
      <c r="FN502" s="28"/>
      <c r="FO502" s="28"/>
      <c r="FP502" s="28"/>
      <c r="FQ502" s="28"/>
      <c r="FR502" s="28"/>
      <c r="FS502" s="28"/>
      <c r="FT502" s="28"/>
      <c r="FU502" s="28"/>
      <c r="FV502" s="28"/>
    </row>
    <row r="503" spans="1:178" s="54" customFormat="1" x14ac:dyDescent="0.25">
      <c r="A503" s="340"/>
      <c r="B503" s="388" t="s">
        <v>53</v>
      </c>
      <c r="C503" s="387"/>
      <c r="D503" s="341">
        <v>0.3</v>
      </c>
      <c r="E503" s="341">
        <v>0.3</v>
      </c>
      <c r="F503" s="341"/>
      <c r="G503" s="341"/>
      <c r="H503" s="341"/>
      <c r="I503" s="341"/>
      <c r="J503" s="330"/>
      <c r="K503" s="170"/>
      <c r="L503" s="170"/>
      <c r="M503" s="170"/>
      <c r="N503" s="170"/>
      <c r="O503" s="170"/>
      <c r="P503" s="170"/>
      <c r="Q503" s="170"/>
      <c r="R503" s="170"/>
      <c r="S503" s="170"/>
      <c r="T503" s="170"/>
      <c r="U503" s="165"/>
      <c r="V503" s="165"/>
      <c r="W503" s="165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65"/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5"/>
      <c r="AX503" s="165"/>
      <c r="AY503" s="165"/>
      <c r="AZ503" s="165"/>
      <c r="BA503" s="165"/>
      <c r="BB503" s="165"/>
      <c r="BC503" s="165"/>
      <c r="BD503" s="165"/>
      <c r="BE503" s="165"/>
      <c r="BF503" s="165"/>
      <c r="BG503" s="165"/>
      <c r="BH503" s="165"/>
      <c r="BI503" s="165"/>
      <c r="BJ503" s="165"/>
      <c r="BK503" s="165"/>
      <c r="BL503" s="165"/>
      <c r="BM503" s="165"/>
      <c r="BN503" s="165"/>
      <c r="BO503" s="165"/>
      <c r="BP503" s="165"/>
      <c r="BQ503" s="165"/>
      <c r="BR503" s="165"/>
      <c r="BS503" s="165"/>
      <c r="BT503" s="165"/>
      <c r="BU503" s="165"/>
      <c r="BV503" s="165"/>
      <c r="BW503" s="165"/>
      <c r="BX503" s="165"/>
      <c r="BY503" s="165"/>
      <c r="BZ503" s="165"/>
      <c r="CA503" s="165"/>
      <c r="CB503" s="165"/>
      <c r="CC503" s="165"/>
      <c r="CD503" s="165"/>
      <c r="CE503" s="165"/>
      <c r="CF503" s="165"/>
      <c r="CG503" s="165"/>
      <c r="CH503" s="165"/>
      <c r="CI503" s="165"/>
      <c r="CJ503" s="165"/>
      <c r="CK503" s="165"/>
      <c r="CL503" s="165"/>
      <c r="CM503" s="165"/>
      <c r="CN503" s="165"/>
      <c r="CO503" s="165"/>
      <c r="CP503" s="165"/>
      <c r="CQ503" s="165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  <c r="FC503" s="28"/>
      <c r="FD503" s="28"/>
      <c r="FE503" s="28"/>
      <c r="FF503" s="28"/>
      <c r="FG503" s="28"/>
      <c r="FH503" s="28"/>
      <c r="FI503" s="28"/>
      <c r="FJ503" s="28"/>
      <c r="FK503" s="28"/>
      <c r="FL503" s="28"/>
      <c r="FM503" s="28"/>
      <c r="FN503" s="28"/>
      <c r="FO503" s="28"/>
      <c r="FP503" s="28"/>
      <c r="FQ503" s="28"/>
      <c r="FR503" s="28"/>
      <c r="FS503" s="28"/>
      <c r="FT503" s="28"/>
      <c r="FU503" s="28"/>
      <c r="FV503" s="28"/>
    </row>
    <row r="504" spans="1:178" s="54" customFormat="1" x14ac:dyDescent="0.25">
      <c r="A504" s="340"/>
      <c r="B504" s="388" t="s">
        <v>16</v>
      </c>
      <c r="C504" s="387"/>
      <c r="D504" s="357">
        <v>3.6</v>
      </c>
      <c r="E504" s="341">
        <v>3.6</v>
      </c>
      <c r="F504" s="357"/>
      <c r="G504" s="341"/>
      <c r="H504" s="357"/>
      <c r="I504" s="337"/>
      <c r="J504" s="330"/>
      <c r="K504" s="170"/>
      <c r="L504" s="170"/>
      <c r="M504" s="170"/>
      <c r="N504" s="170"/>
      <c r="O504" s="170"/>
      <c r="P504" s="170"/>
      <c r="Q504" s="170"/>
      <c r="R504" s="170"/>
      <c r="S504" s="170"/>
      <c r="T504" s="170"/>
      <c r="U504" s="165"/>
      <c r="V504" s="165"/>
      <c r="W504" s="165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65"/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5"/>
      <c r="AX504" s="165"/>
      <c r="AY504" s="165"/>
      <c r="AZ504" s="165"/>
      <c r="BA504" s="165"/>
      <c r="BB504" s="165"/>
      <c r="BC504" s="165"/>
      <c r="BD504" s="165"/>
      <c r="BE504" s="165"/>
      <c r="BF504" s="165"/>
      <c r="BG504" s="165"/>
      <c r="BH504" s="165"/>
      <c r="BI504" s="165"/>
      <c r="BJ504" s="165"/>
      <c r="BK504" s="165"/>
      <c r="BL504" s="165"/>
      <c r="BM504" s="165"/>
      <c r="BN504" s="165"/>
      <c r="BO504" s="165"/>
      <c r="BP504" s="165"/>
      <c r="BQ504" s="165"/>
      <c r="BR504" s="165"/>
      <c r="BS504" s="165"/>
      <c r="BT504" s="165"/>
      <c r="BU504" s="165"/>
      <c r="BV504" s="165"/>
      <c r="BW504" s="165"/>
      <c r="BX504" s="165"/>
      <c r="BY504" s="165"/>
      <c r="BZ504" s="165"/>
      <c r="CA504" s="165"/>
      <c r="CB504" s="165"/>
      <c r="CC504" s="165"/>
      <c r="CD504" s="165"/>
      <c r="CE504" s="165"/>
      <c r="CF504" s="165"/>
      <c r="CG504" s="165"/>
      <c r="CH504" s="165"/>
      <c r="CI504" s="165"/>
      <c r="CJ504" s="165"/>
      <c r="CK504" s="165"/>
      <c r="CL504" s="165"/>
      <c r="CM504" s="165"/>
      <c r="CN504" s="165"/>
      <c r="CO504" s="165"/>
      <c r="CP504" s="165"/>
      <c r="CQ504" s="165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  <c r="EG504" s="28"/>
      <c r="EH504" s="28"/>
      <c r="EI504" s="28"/>
      <c r="EJ504" s="28"/>
      <c r="EK504" s="28"/>
      <c r="EL504" s="28"/>
      <c r="EM504" s="28"/>
      <c r="EN504" s="28"/>
      <c r="EO504" s="28"/>
      <c r="EP504" s="28"/>
      <c r="EQ504" s="28"/>
      <c r="ER504" s="28"/>
      <c r="ES504" s="28"/>
      <c r="ET504" s="28"/>
      <c r="EU504" s="28"/>
      <c r="EV504" s="28"/>
      <c r="EW504" s="28"/>
      <c r="EX504" s="28"/>
      <c r="EY504" s="28"/>
      <c r="EZ504" s="28"/>
      <c r="FA504" s="28"/>
      <c r="FB504" s="28"/>
      <c r="FC504" s="28"/>
      <c r="FD504" s="28"/>
      <c r="FE504" s="28"/>
      <c r="FF504" s="28"/>
      <c r="FG504" s="28"/>
      <c r="FH504" s="28"/>
      <c r="FI504" s="28"/>
      <c r="FJ504" s="28"/>
      <c r="FK504" s="28"/>
      <c r="FL504" s="28"/>
      <c r="FM504" s="28"/>
      <c r="FN504" s="28"/>
      <c r="FO504" s="28"/>
      <c r="FP504" s="28"/>
      <c r="FQ504" s="28"/>
      <c r="FR504" s="28"/>
      <c r="FS504" s="28"/>
      <c r="FT504" s="28"/>
      <c r="FU504" s="28"/>
      <c r="FV504" s="28"/>
    </row>
    <row r="505" spans="1:178" s="54" customFormat="1" x14ac:dyDescent="0.25">
      <c r="A505" s="340"/>
      <c r="B505" s="388" t="s">
        <v>20</v>
      </c>
      <c r="C505" s="387"/>
      <c r="D505" s="357">
        <v>3.6</v>
      </c>
      <c r="E505" s="341">
        <v>3.6</v>
      </c>
      <c r="F505" s="357"/>
      <c r="G505" s="341"/>
      <c r="H505" s="357"/>
      <c r="I505" s="337"/>
      <c r="J505" s="330"/>
      <c r="K505" s="170"/>
      <c r="L505" s="170"/>
      <c r="M505" s="170"/>
      <c r="N505" s="170"/>
      <c r="O505" s="170"/>
      <c r="P505" s="170"/>
      <c r="Q505" s="170"/>
      <c r="R505" s="170"/>
      <c r="S505" s="170"/>
      <c r="T505" s="170"/>
      <c r="U505" s="165"/>
      <c r="V505" s="165"/>
      <c r="W505" s="165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65"/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5"/>
      <c r="AX505" s="165"/>
      <c r="AY505" s="165"/>
      <c r="AZ505" s="165"/>
      <c r="BA505" s="165"/>
      <c r="BB505" s="165"/>
      <c r="BC505" s="165"/>
      <c r="BD505" s="165"/>
      <c r="BE505" s="165"/>
      <c r="BF505" s="165"/>
      <c r="BG505" s="165"/>
      <c r="BH505" s="165"/>
      <c r="BI505" s="165"/>
      <c r="BJ505" s="165"/>
      <c r="BK505" s="165"/>
      <c r="BL505" s="165"/>
      <c r="BM505" s="165"/>
      <c r="BN505" s="165"/>
      <c r="BO505" s="165"/>
      <c r="BP505" s="165"/>
      <c r="BQ505" s="165"/>
      <c r="BR505" s="165"/>
      <c r="BS505" s="165"/>
      <c r="BT505" s="165"/>
      <c r="BU505" s="165"/>
      <c r="BV505" s="165"/>
      <c r="BW505" s="165"/>
      <c r="BX505" s="165"/>
      <c r="BY505" s="165"/>
      <c r="BZ505" s="165"/>
      <c r="CA505" s="165"/>
      <c r="CB505" s="165"/>
      <c r="CC505" s="165"/>
      <c r="CD505" s="165"/>
      <c r="CE505" s="165"/>
      <c r="CF505" s="165"/>
      <c r="CG505" s="165"/>
      <c r="CH505" s="165"/>
      <c r="CI505" s="165"/>
      <c r="CJ505" s="165"/>
      <c r="CK505" s="165"/>
      <c r="CL505" s="165"/>
      <c r="CM505" s="165"/>
      <c r="CN505" s="165"/>
      <c r="CO505" s="165"/>
      <c r="CP505" s="165"/>
      <c r="CQ505" s="165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  <c r="EG505" s="28"/>
      <c r="EH505" s="28"/>
      <c r="EI505" s="28"/>
      <c r="EJ505" s="28"/>
      <c r="EK505" s="28"/>
      <c r="EL505" s="28"/>
      <c r="EM505" s="28"/>
      <c r="EN505" s="28"/>
      <c r="EO505" s="28"/>
      <c r="EP505" s="28"/>
      <c r="EQ505" s="28"/>
      <c r="ER505" s="28"/>
      <c r="ES505" s="28"/>
      <c r="ET505" s="28"/>
      <c r="EU505" s="28"/>
      <c r="EV505" s="28"/>
      <c r="EW505" s="28"/>
      <c r="EX505" s="28"/>
      <c r="EY505" s="28"/>
      <c r="EZ505" s="28"/>
      <c r="FA505" s="28"/>
      <c r="FB505" s="28"/>
      <c r="FC505" s="28"/>
      <c r="FD505" s="28"/>
      <c r="FE505" s="28"/>
      <c r="FF505" s="28"/>
      <c r="FG505" s="28"/>
      <c r="FH505" s="28"/>
      <c r="FI505" s="28"/>
      <c r="FJ505" s="28"/>
      <c r="FK505" s="28"/>
      <c r="FL505" s="28"/>
      <c r="FM505" s="28"/>
      <c r="FN505" s="28"/>
      <c r="FO505" s="28"/>
      <c r="FP505" s="28"/>
      <c r="FQ505" s="28"/>
      <c r="FR505" s="28"/>
      <c r="FS505" s="28"/>
      <c r="FT505" s="28"/>
      <c r="FU505" s="28"/>
      <c r="FV505" s="28"/>
    </row>
    <row r="506" spans="1:178" s="54" customFormat="1" x14ac:dyDescent="0.25">
      <c r="A506" s="340"/>
      <c r="B506" s="388" t="s">
        <v>17</v>
      </c>
      <c r="C506" s="387"/>
      <c r="D506" s="357">
        <v>7.2</v>
      </c>
      <c r="E506" s="341">
        <v>7.2</v>
      </c>
      <c r="F506" s="357"/>
      <c r="G506" s="341"/>
      <c r="H506" s="357"/>
      <c r="I506" s="337"/>
      <c r="J506" s="330"/>
      <c r="K506" s="170"/>
      <c r="L506" s="170"/>
      <c r="M506" s="170"/>
      <c r="N506" s="170"/>
      <c r="O506" s="170"/>
      <c r="P506" s="170"/>
      <c r="Q506" s="170"/>
      <c r="R506" s="170"/>
      <c r="S506" s="170"/>
      <c r="T506" s="170"/>
      <c r="U506" s="165"/>
      <c r="V506" s="165"/>
      <c r="W506" s="165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65"/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5"/>
      <c r="AX506" s="165"/>
      <c r="AY506" s="165"/>
      <c r="AZ506" s="165"/>
      <c r="BA506" s="165"/>
      <c r="BB506" s="165"/>
      <c r="BC506" s="165"/>
      <c r="BD506" s="165"/>
      <c r="BE506" s="165"/>
      <c r="BF506" s="165"/>
      <c r="BG506" s="165"/>
      <c r="BH506" s="165"/>
      <c r="BI506" s="165"/>
      <c r="BJ506" s="165"/>
      <c r="BK506" s="165"/>
      <c r="BL506" s="165"/>
      <c r="BM506" s="165"/>
      <c r="BN506" s="165"/>
      <c r="BO506" s="165"/>
      <c r="BP506" s="165"/>
      <c r="BQ506" s="165"/>
      <c r="BR506" s="165"/>
      <c r="BS506" s="165"/>
      <c r="BT506" s="165"/>
      <c r="BU506" s="165"/>
      <c r="BV506" s="165"/>
      <c r="BW506" s="165"/>
      <c r="BX506" s="165"/>
      <c r="BY506" s="165"/>
      <c r="BZ506" s="165"/>
      <c r="CA506" s="165"/>
      <c r="CB506" s="165"/>
      <c r="CC506" s="165"/>
      <c r="CD506" s="165"/>
      <c r="CE506" s="165"/>
      <c r="CF506" s="165"/>
      <c r="CG506" s="165"/>
      <c r="CH506" s="165"/>
      <c r="CI506" s="165"/>
      <c r="CJ506" s="165"/>
      <c r="CK506" s="165"/>
      <c r="CL506" s="165"/>
      <c r="CM506" s="165"/>
      <c r="CN506" s="165"/>
      <c r="CO506" s="165"/>
      <c r="CP506" s="165"/>
      <c r="CQ506" s="165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  <c r="EG506" s="28"/>
      <c r="EH506" s="28"/>
      <c r="EI506" s="28"/>
      <c r="EJ506" s="28"/>
      <c r="EK506" s="28"/>
      <c r="EL506" s="28"/>
      <c r="EM506" s="28"/>
      <c r="EN506" s="28"/>
      <c r="EO506" s="28"/>
      <c r="EP506" s="28"/>
      <c r="EQ506" s="28"/>
      <c r="ER506" s="28"/>
      <c r="ES506" s="28"/>
      <c r="ET506" s="28"/>
      <c r="EU506" s="28"/>
      <c r="EV506" s="28"/>
      <c r="EW506" s="28"/>
      <c r="EX506" s="28"/>
      <c r="EY506" s="28"/>
      <c r="EZ506" s="28"/>
      <c r="FA506" s="28"/>
      <c r="FB506" s="28"/>
      <c r="FC506" s="28"/>
      <c r="FD506" s="28"/>
      <c r="FE506" s="28"/>
      <c r="FF506" s="28"/>
      <c r="FG506" s="28"/>
      <c r="FH506" s="28"/>
      <c r="FI506" s="28"/>
      <c r="FJ506" s="28"/>
      <c r="FK506" s="28"/>
      <c r="FL506" s="28"/>
      <c r="FM506" s="28"/>
      <c r="FN506" s="28"/>
      <c r="FO506" s="28"/>
      <c r="FP506" s="28"/>
      <c r="FQ506" s="28"/>
      <c r="FR506" s="28"/>
      <c r="FS506" s="28"/>
      <c r="FT506" s="28"/>
      <c r="FU506" s="28"/>
      <c r="FV506" s="28"/>
    </row>
    <row r="507" spans="1:178" s="54" customFormat="1" x14ac:dyDescent="0.25">
      <c r="A507" s="340"/>
      <c r="B507" s="388" t="s">
        <v>51</v>
      </c>
      <c r="C507" s="387"/>
      <c r="D507" s="357">
        <v>0.7</v>
      </c>
      <c r="E507" s="341">
        <v>0.7</v>
      </c>
      <c r="F507" s="357"/>
      <c r="G507" s="341"/>
      <c r="H507" s="357"/>
      <c r="I507" s="337"/>
      <c r="J507" s="330"/>
      <c r="K507" s="170"/>
      <c r="L507" s="170"/>
      <c r="M507" s="170"/>
      <c r="N507" s="170"/>
      <c r="O507" s="170"/>
      <c r="P507" s="170"/>
      <c r="Q507" s="170"/>
      <c r="R507" s="170"/>
      <c r="S507" s="170"/>
      <c r="T507" s="170"/>
      <c r="U507" s="165"/>
      <c r="V507" s="165"/>
      <c r="W507" s="165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65"/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5"/>
      <c r="AX507" s="165"/>
      <c r="AY507" s="165"/>
      <c r="AZ507" s="165"/>
      <c r="BA507" s="165"/>
      <c r="BB507" s="165"/>
      <c r="BC507" s="165"/>
      <c r="BD507" s="165"/>
      <c r="BE507" s="165"/>
      <c r="BF507" s="165"/>
      <c r="BG507" s="165"/>
      <c r="BH507" s="165"/>
      <c r="BI507" s="165"/>
      <c r="BJ507" s="165"/>
      <c r="BK507" s="165"/>
      <c r="BL507" s="165"/>
      <c r="BM507" s="165"/>
      <c r="BN507" s="165"/>
      <c r="BO507" s="165"/>
      <c r="BP507" s="165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5"/>
      <c r="CA507" s="165"/>
      <c r="CB507" s="165"/>
      <c r="CC507" s="165"/>
      <c r="CD507" s="165"/>
      <c r="CE507" s="165"/>
      <c r="CF507" s="165"/>
      <c r="CG507" s="165"/>
      <c r="CH507" s="165"/>
      <c r="CI507" s="165"/>
      <c r="CJ507" s="165"/>
      <c r="CK507" s="165"/>
      <c r="CL507" s="165"/>
      <c r="CM507" s="165"/>
      <c r="CN507" s="165"/>
      <c r="CO507" s="165"/>
      <c r="CP507" s="165"/>
      <c r="CQ507" s="165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  <c r="EG507" s="28"/>
      <c r="EH507" s="28"/>
      <c r="EI507" s="28"/>
      <c r="EJ507" s="28"/>
      <c r="EK507" s="28"/>
      <c r="EL507" s="28"/>
      <c r="EM507" s="28"/>
      <c r="EN507" s="28"/>
      <c r="EO507" s="28"/>
      <c r="EP507" s="28"/>
      <c r="EQ507" s="28"/>
      <c r="ER507" s="28"/>
      <c r="ES507" s="28"/>
      <c r="ET507" s="28"/>
      <c r="EU507" s="28"/>
      <c r="EV507" s="28"/>
      <c r="EW507" s="28"/>
      <c r="EX507" s="28"/>
      <c r="EY507" s="28"/>
      <c r="EZ507" s="28"/>
      <c r="FA507" s="28"/>
      <c r="FB507" s="28"/>
      <c r="FC507" s="28"/>
      <c r="FD507" s="28"/>
      <c r="FE507" s="28"/>
      <c r="FF507" s="28"/>
      <c r="FG507" s="28"/>
      <c r="FH507" s="28"/>
      <c r="FI507" s="28"/>
      <c r="FJ507" s="28"/>
      <c r="FK507" s="28"/>
      <c r="FL507" s="28"/>
      <c r="FM507" s="28"/>
      <c r="FN507" s="28"/>
      <c r="FO507" s="28"/>
      <c r="FP507" s="28"/>
      <c r="FQ507" s="28"/>
      <c r="FR507" s="28"/>
      <c r="FS507" s="28"/>
      <c r="FT507" s="28"/>
      <c r="FU507" s="28"/>
      <c r="FV507" s="28"/>
    </row>
    <row r="508" spans="1:178" s="54" customFormat="1" ht="31.5" x14ac:dyDescent="0.25">
      <c r="A508" s="340"/>
      <c r="B508" s="388" t="s">
        <v>41</v>
      </c>
      <c r="C508" s="387"/>
      <c r="D508" s="357"/>
      <c r="E508" s="341">
        <v>49</v>
      </c>
      <c r="F508" s="357"/>
      <c r="G508" s="341"/>
      <c r="H508" s="357"/>
      <c r="I508" s="337"/>
      <c r="J508" s="330"/>
      <c r="K508" s="170"/>
      <c r="L508" s="170"/>
      <c r="M508" s="170"/>
      <c r="N508" s="170"/>
      <c r="O508" s="170"/>
      <c r="P508" s="170"/>
      <c r="Q508" s="170"/>
      <c r="R508" s="170"/>
      <c r="S508" s="170"/>
      <c r="T508" s="170"/>
      <c r="U508" s="165"/>
      <c r="V508" s="165"/>
      <c r="W508" s="165"/>
      <c r="X508" s="165"/>
      <c r="Y508" s="165"/>
      <c r="Z508" s="165"/>
      <c r="AA508" s="165"/>
      <c r="AB508" s="165"/>
      <c r="AC508" s="165"/>
      <c r="AD508" s="165"/>
      <c r="AE508" s="165"/>
      <c r="AF508" s="165"/>
      <c r="AG508" s="165"/>
      <c r="AH508" s="165"/>
      <c r="AI508" s="165"/>
      <c r="AJ508" s="165"/>
      <c r="AK508" s="165"/>
      <c r="AL508" s="165"/>
      <c r="AM508" s="165"/>
      <c r="AN508" s="165"/>
      <c r="AO508" s="165"/>
      <c r="AP508" s="165"/>
      <c r="AQ508" s="165"/>
      <c r="AR508" s="165"/>
      <c r="AS508" s="165"/>
      <c r="AT508" s="165"/>
      <c r="AU508" s="165"/>
      <c r="AV508" s="165"/>
      <c r="AW508" s="165"/>
      <c r="AX508" s="165"/>
      <c r="AY508" s="165"/>
      <c r="AZ508" s="165"/>
      <c r="BA508" s="165"/>
      <c r="BB508" s="165"/>
      <c r="BC508" s="165"/>
      <c r="BD508" s="165"/>
      <c r="BE508" s="165"/>
      <c r="BF508" s="165"/>
      <c r="BG508" s="165"/>
      <c r="BH508" s="165"/>
      <c r="BI508" s="165"/>
      <c r="BJ508" s="165"/>
      <c r="BK508" s="165"/>
      <c r="BL508" s="165"/>
      <c r="BM508" s="165"/>
      <c r="BN508" s="165"/>
      <c r="BO508" s="165"/>
      <c r="BP508" s="165"/>
      <c r="BQ508" s="165"/>
      <c r="BR508" s="165"/>
      <c r="BS508" s="165"/>
      <c r="BT508" s="165"/>
      <c r="BU508" s="165"/>
      <c r="BV508" s="165"/>
      <c r="BW508" s="165"/>
      <c r="BX508" s="165"/>
      <c r="BY508" s="165"/>
      <c r="BZ508" s="165"/>
      <c r="CA508" s="165"/>
      <c r="CB508" s="165"/>
      <c r="CC508" s="165"/>
      <c r="CD508" s="165"/>
      <c r="CE508" s="165"/>
      <c r="CF508" s="165"/>
      <c r="CG508" s="165"/>
      <c r="CH508" s="165"/>
      <c r="CI508" s="165"/>
      <c r="CJ508" s="165"/>
      <c r="CK508" s="165"/>
      <c r="CL508" s="165"/>
      <c r="CM508" s="165"/>
      <c r="CN508" s="165"/>
      <c r="CO508" s="165"/>
      <c r="CP508" s="165"/>
      <c r="CQ508" s="165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  <c r="EG508" s="28"/>
      <c r="EH508" s="28"/>
      <c r="EI508" s="28"/>
      <c r="EJ508" s="28"/>
      <c r="EK508" s="28"/>
      <c r="EL508" s="28"/>
      <c r="EM508" s="28"/>
      <c r="EN508" s="28"/>
      <c r="EO508" s="28"/>
      <c r="EP508" s="28"/>
      <c r="EQ508" s="28"/>
      <c r="ER508" s="28"/>
      <c r="ES508" s="28"/>
      <c r="ET508" s="28"/>
      <c r="EU508" s="28"/>
      <c r="EV508" s="28"/>
      <c r="EW508" s="28"/>
      <c r="EX508" s="28"/>
      <c r="EY508" s="28"/>
      <c r="EZ508" s="28"/>
      <c r="FA508" s="28"/>
      <c r="FB508" s="28"/>
      <c r="FC508" s="28"/>
      <c r="FD508" s="28"/>
      <c r="FE508" s="28"/>
      <c r="FF508" s="28"/>
      <c r="FG508" s="28"/>
      <c r="FH508" s="28"/>
      <c r="FI508" s="28"/>
      <c r="FJ508" s="28"/>
      <c r="FK508" s="28"/>
      <c r="FL508" s="28"/>
      <c r="FM508" s="28"/>
      <c r="FN508" s="28"/>
      <c r="FO508" s="28"/>
      <c r="FP508" s="28"/>
      <c r="FQ508" s="28"/>
      <c r="FR508" s="28"/>
      <c r="FS508" s="28"/>
      <c r="FT508" s="28"/>
      <c r="FU508" s="28"/>
      <c r="FV508" s="28"/>
    </row>
    <row r="509" spans="1:178" s="54" customFormat="1" x14ac:dyDescent="0.25">
      <c r="A509" s="340"/>
      <c r="B509" s="388" t="s">
        <v>34</v>
      </c>
      <c r="C509" s="387"/>
      <c r="D509" s="357">
        <v>0.8</v>
      </c>
      <c r="E509" s="341">
        <v>0.8</v>
      </c>
      <c r="F509" s="357"/>
      <c r="G509" s="341"/>
      <c r="H509" s="357"/>
      <c r="I509" s="337"/>
      <c r="J509" s="330"/>
      <c r="K509" s="170"/>
      <c r="L509" s="170"/>
      <c r="M509" s="170"/>
      <c r="N509" s="170"/>
      <c r="O509" s="170"/>
      <c r="P509" s="170"/>
      <c r="Q509" s="170"/>
      <c r="R509" s="170"/>
      <c r="S509" s="170"/>
      <c r="T509" s="170"/>
      <c r="U509" s="165"/>
      <c r="V509" s="165"/>
      <c r="W509" s="165"/>
      <c r="X509" s="165"/>
      <c r="Y509" s="165"/>
      <c r="Z509" s="165"/>
      <c r="AA509" s="165"/>
      <c r="AB509" s="165"/>
      <c r="AC509" s="165"/>
      <c r="AD509" s="165"/>
      <c r="AE509" s="165"/>
      <c r="AF509" s="165"/>
      <c r="AG509" s="165"/>
      <c r="AH509" s="165"/>
      <c r="AI509" s="165"/>
      <c r="AJ509" s="165"/>
      <c r="AK509" s="165"/>
      <c r="AL509" s="165"/>
      <c r="AM509" s="165"/>
      <c r="AN509" s="165"/>
      <c r="AO509" s="165"/>
      <c r="AP509" s="165"/>
      <c r="AQ509" s="165"/>
      <c r="AR509" s="165"/>
      <c r="AS509" s="165"/>
      <c r="AT509" s="165"/>
      <c r="AU509" s="165"/>
      <c r="AV509" s="165"/>
      <c r="AW509" s="165"/>
      <c r="AX509" s="165"/>
      <c r="AY509" s="165"/>
      <c r="AZ509" s="165"/>
      <c r="BA509" s="165"/>
      <c r="BB509" s="165"/>
      <c r="BC509" s="165"/>
      <c r="BD509" s="165"/>
      <c r="BE509" s="165"/>
      <c r="BF509" s="165"/>
      <c r="BG509" s="165"/>
      <c r="BH509" s="165"/>
      <c r="BI509" s="165"/>
      <c r="BJ509" s="165"/>
      <c r="BK509" s="165"/>
      <c r="BL509" s="165"/>
      <c r="BM509" s="165"/>
      <c r="BN509" s="165"/>
      <c r="BO509" s="165"/>
      <c r="BP509" s="165"/>
      <c r="BQ509" s="165"/>
      <c r="BR509" s="165"/>
      <c r="BS509" s="165"/>
      <c r="BT509" s="165"/>
      <c r="BU509" s="165"/>
      <c r="BV509" s="165"/>
      <c r="BW509" s="165"/>
      <c r="BX509" s="165"/>
      <c r="BY509" s="165"/>
      <c r="BZ509" s="165"/>
      <c r="CA509" s="165"/>
      <c r="CB509" s="165"/>
      <c r="CC509" s="165"/>
      <c r="CD509" s="165"/>
      <c r="CE509" s="165"/>
      <c r="CF509" s="165"/>
      <c r="CG509" s="165"/>
      <c r="CH509" s="165"/>
      <c r="CI509" s="165"/>
      <c r="CJ509" s="165"/>
      <c r="CK509" s="165"/>
      <c r="CL509" s="165"/>
      <c r="CM509" s="165"/>
      <c r="CN509" s="165"/>
      <c r="CO509" s="165"/>
      <c r="CP509" s="165"/>
      <c r="CQ509" s="165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  <c r="EG509" s="28"/>
      <c r="EH509" s="28"/>
      <c r="EI509" s="28"/>
      <c r="EJ509" s="28"/>
      <c r="EK509" s="28"/>
      <c r="EL509" s="28"/>
      <c r="EM509" s="28"/>
      <c r="EN509" s="28"/>
      <c r="EO509" s="28"/>
      <c r="EP509" s="28"/>
      <c r="EQ509" s="28"/>
      <c r="ER509" s="28"/>
      <c r="ES509" s="28"/>
      <c r="ET509" s="28"/>
      <c r="EU509" s="28"/>
      <c r="EV509" s="28"/>
      <c r="EW509" s="28"/>
      <c r="EX509" s="28"/>
      <c r="EY509" s="28"/>
      <c r="EZ509" s="28"/>
      <c r="FA509" s="28"/>
      <c r="FB509" s="28"/>
      <c r="FC509" s="28"/>
      <c r="FD509" s="28"/>
      <c r="FE509" s="28"/>
      <c r="FF509" s="28"/>
      <c r="FG509" s="28"/>
      <c r="FH509" s="28"/>
      <c r="FI509" s="28"/>
      <c r="FJ509" s="28"/>
      <c r="FK509" s="28"/>
      <c r="FL509" s="28"/>
      <c r="FM509" s="28"/>
      <c r="FN509" s="28"/>
      <c r="FO509" s="28"/>
      <c r="FP509" s="28"/>
      <c r="FQ509" s="28"/>
      <c r="FR509" s="28"/>
      <c r="FS509" s="28"/>
      <c r="FT509" s="28"/>
      <c r="FU509" s="28"/>
      <c r="FV509" s="28"/>
    </row>
    <row r="510" spans="1:178" x14ac:dyDescent="0.25">
      <c r="A510" s="344" t="s">
        <v>72</v>
      </c>
      <c r="B510" s="345"/>
      <c r="C510" s="346">
        <v>100</v>
      </c>
      <c r="D510" s="386"/>
      <c r="E510" s="352"/>
      <c r="F510" s="350">
        <v>3</v>
      </c>
      <c r="G510" s="350">
        <v>2.5</v>
      </c>
      <c r="H510" s="350">
        <v>4.2</v>
      </c>
      <c r="I510" s="350">
        <v>55.6</v>
      </c>
      <c r="J510" s="330" t="s">
        <v>157</v>
      </c>
    </row>
    <row r="511" spans="1:178" x14ac:dyDescent="0.25">
      <c r="A511" s="344"/>
      <c r="B511" s="345" t="s">
        <v>113</v>
      </c>
      <c r="C511" s="346"/>
      <c r="D511" s="386">
        <v>103.64</v>
      </c>
      <c r="E511" s="352">
        <v>100</v>
      </c>
      <c r="F511" s="350"/>
      <c r="G511" s="315"/>
      <c r="H511" s="350"/>
      <c r="I511" s="315"/>
      <c r="J511" s="330"/>
    </row>
    <row r="512" spans="1:178" s="54" customFormat="1" ht="31.5" x14ac:dyDescent="0.25">
      <c r="A512" s="340" t="s">
        <v>301</v>
      </c>
      <c r="B512" s="388"/>
      <c r="C512" s="387" t="s">
        <v>255</v>
      </c>
      <c r="D512" s="357"/>
      <c r="E512" s="341"/>
      <c r="F512" s="320">
        <v>5.5</v>
      </c>
      <c r="G512" s="329">
        <v>7.5</v>
      </c>
      <c r="H512" s="320">
        <v>24</v>
      </c>
      <c r="I512" s="329">
        <v>185</v>
      </c>
      <c r="J512" s="330" t="s">
        <v>302</v>
      </c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5"/>
      <c r="BN512" s="165"/>
      <c r="BO512" s="165"/>
      <c r="BP512" s="165"/>
      <c r="BQ512" s="165"/>
      <c r="BR512" s="165"/>
      <c r="BS512" s="165"/>
      <c r="BT512" s="165"/>
      <c r="BU512" s="165"/>
      <c r="BV512" s="165"/>
      <c r="BW512" s="165"/>
      <c r="BX512" s="165"/>
      <c r="BY512" s="165"/>
      <c r="BZ512" s="165"/>
      <c r="CA512" s="165"/>
      <c r="CB512" s="165"/>
      <c r="CC512" s="165"/>
      <c r="CD512" s="165"/>
      <c r="CE512" s="165"/>
      <c r="CF512" s="165"/>
      <c r="CG512" s="165"/>
      <c r="CH512" s="165"/>
      <c r="CI512" s="165"/>
      <c r="CJ512" s="165"/>
      <c r="CK512" s="165"/>
      <c r="CL512" s="165"/>
      <c r="CM512" s="165"/>
      <c r="CN512" s="165"/>
      <c r="CO512" s="165"/>
      <c r="CP512" s="165"/>
      <c r="CQ512" s="165"/>
      <c r="CR512" s="28"/>
      <c r="CS512" s="28"/>
      <c r="CT512" s="28"/>
      <c r="CU512" s="28"/>
      <c r="CV512" s="28"/>
      <c r="CW512" s="28"/>
      <c r="CX512" s="28"/>
      <c r="CY512" s="28"/>
      <c r="CZ512" s="28"/>
      <c r="DA512" s="28"/>
      <c r="DB512" s="28"/>
      <c r="DC512" s="28"/>
      <c r="DD512" s="28"/>
      <c r="DE512" s="28"/>
      <c r="DF512" s="28"/>
      <c r="DG512" s="28"/>
      <c r="DH512" s="28"/>
      <c r="DI512" s="28"/>
      <c r="DJ512" s="28"/>
      <c r="DK512" s="28"/>
      <c r="DL512" s="28"/>
      <c r="DM512" s="28"/>
      <c r="DN512" s="28"/>
      <c r="DO512" s="28"/>
      <c r="DP512" s="28"/>
      <c r="DQ512" s="28"/>
      <c r="DR512" s="28"/>
      <c r="DS512" s="28"/>
      <c r="DT512" s="28"/>
      <c r="DU512" s="28"/>
      <c r="DV512" s="28"/>
      <c r="DW512" s="28"/>
      <c r="DX512" s="28"/>
      <c r="DY512" s="28"/>
      <c r="DZ512" s="28"/>
      <c r="EA512" s="28"/>
      <c r="EB512" s="28"/>
      <c r="EC512" s="28"/>
      <c r="ED512" s="28"/>
      <c r="EE512" s="28"/>
      <c r="EF512" s="28"/>
      <c r="EG512" s="28"/>
      <c r="EH512" s="28"/>
      <c r="EI512" s="28"/>
      <c r="EJ512" s="28"/>
      <c r="EK512" s="28"/>
      <c r="EL512" s="28"/>
      <c r="EM512" s="28"/>
      <c r="EN512" s="28"/>
      <c r="EO512" s="28"/>
      <c r="EP512" s="28"/>
      <c r="EQ512" s="28"/>
      <c r="ER512" s="28"/>
      <c r="ES512" s="28"/>
      <c r="ET512" s="28"/>
      <c r="EU512" s="28"/>
      <c r="EV512" s="28"/>
      <c r="EW512" s="28"/>
      <c r="EX512" s="28"/>
      <c r="EY512" s="28"/>
      <c r="EZ512" s="28"/>
      <c r="FA512" s="28"/>
      <c r="FB512" s="28"/>
      <c r="FC512" s="28"/>
      <c r="FD512" s="28"/>
      <c r="FE512" s="28"/>
      <c r="FF512" s="28"/>
      <c r="FG512" s="28"/>
      <c r="FH512" s="28"/>
      <c r="FI512" s="28"/>
      <c r="FJ512" s="28"/>
      <c r="FK512" s="28"/>
      <c r="FL512" s="28"/>
      <c r="FM512" s="28"/>
      <c r="FN512" s="28"/>
      <c r="FO512" s="28"/>
      <c r="FP512" s="28"/>
      <c r="FQ512" s="28"/>
      <c r="FR512" s="28"/>
      <c r="FS512" s="28"/>
      <c r="FT512" s="28"/>
      <c r="FU512" s="28"/>
      <c r="FV512" s="28"/>
    </row>
    <row r="513" spans="1:178" s="26" customFormat="1" x14ac:dyDescent="0.25">
      <c r="A513" s="340"/>
      <c r="B513" s="388" t="s">
        <v>180</v>
      </c>
      <c r="C513" s="387"/>
      <c r="D513" s="357">
        <v>36.4</v>
      </c>
      <c r="E513" s="341">
        <v>36.4</v>
      </c>
      <c r="F513" s="357"/>
      <c r="G513" s="341"/>
      <c r="H513" s="357"/>
      <c r="I513" s="341"/>
      <c r="J513" s="330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69"/>
      <c r="V513" s="69"/>
      <c r="W513" s="69"/>
      <c r="X513" s="69"/>
      <c r="Y513" s="69"/>
      <c r="Z513" s="69"/>
      <c r="AA513" s="69"/>
      <c r="AB513" s="69"/>
      <c r="AC513" s="69"/>
      <c r="AD513" s="69"/>
      <c r="AE513" s="69"/>
      <c r="AF513" s="69"/>
      <c r="AG513" s="69"/>
      <c r="AH513" s="69"/>
      <c r="AI513" s="69"/>
      <c r="AJ513" s="69"/>
      <c r="AK513" s="69"/>
      <c r="AL513" s="69"/>
      <c r="AM513" s="69"/>
      <c r="AN513" s="69"/>
      <c r="AO513" s="69"/>
      <c r="AP513" s="69"/>
      <c r="AQ513" s="69"/>
      <c r="AR513" s="69"/>
      <c r="AS513" s="69"/>
      <c r="AT513" s="69"/>
      <c r="AU513" s="69"/>
      <c r="AV513" s="69"/>
      <c r="AW513" s="69"/>
      <c r="AX513" s="69"/>
      <c r="AY513" s="69"/>
      <c r="AZ513" s="69"/>
      <c r="BA513" s="69"/>
      <c r="BB513" s="69"/>
      <c r="BC513" s="69"/>
      <c r="BD513" s="69"/>
      <c r="BE513" s="69"/>
      <c r="BF513" s="69"/>
      <c r="BG513" s="69"/>
      <c r="BH513" s="69"/>
      <c r="BI513" s="69"/>
      <c r="BJ513" s="69"/>
      <c r="BK513" s="69"/>
      <c r="BL513" s="69"/>
      <c r="BM513" s="69"/>
      <c r="BN513" s="69"/>
      <c r="BO513" s="69"/>
      <c r="BP513" s="69"/>
      <c r="BQ513" s="69"/>
      <c r="BR513" s="69"/>
      <c r="BS513" s="69"/>
      <c r="BT513" s="69"/>
      <c r="BU513" s="69"/>
      <c r="BV513" s="69"/>
      <c r="BW513" s="69"/>
      <c r="BX513" s="69"/>
      <c r="BY513" s="69"/>
      <c r="BZ513" s="69"/>
      <c r="CA513" s="69"/>
      <c r="CB513" s="69"/>
      <c r="CC513" s="69"/>
      <c r="CD513" s="69"/>
      <c r="CE513" s="69"/>
      <c r="CF513" s="69"/>
      <c r="CG513" s="69"/>
      <c r="CH513" s="69"/>
      <c r="CI513" s="69"/>
      <c r="CJ513" s="69"/>
      <c r="CK513" s="69"/>
      <c r="CL513" s="69"/>
      <c r="CM513" s="69"/>
      <c r="CN513" s="69"/>
      <c r="CO513" s="69"/>
      <c r="CP513" s="69"/>
      <c r="CQ513" s="69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</row>
    <row r="514" spans="1:178" x14ac:dyDescent="0.25">
      <c r="A514" s="340"/>
      <c r="B514" s="388" t="s">
        <v>17</v>
      </c>
      <c r="C514" s="387"/>
      <c r="D514" s="357">
        <v>44.7</v>
      </c>
      <c r="E514" s="341">
        <v>44.7</v>
      </c>
      <c r="F514" s="357"/>
      <c r="G514" s="341"/>
      <c r="H514" s="357"/>
      <c r="I514" s="341"/>
      <c r="J514" s="330"/>
    </row>
    <row r="515" spans="1:178" x14ac:dyDescent="0.25">
      <c r="A515" s="340"/>
      <c r="B515" s="388" t="s">
        <v>117</v>
      </c>
      <c r="C515" s="387"/>
      <c r="D515" s="357">
        <v>21</v>
      </c>
      <c r="E515" s="341">
        <v>21</v>
      </c>
      <c r="F515" s="357"/>
      <c r="G515" s="341"/>
      <c r="H515" s="357"/>
      <c r="I515" s="341"/>
      <c r="J515" s="330"/>
    </row>
    <row r="516" spans="1:178" x14ac:dyDescent="0.25">
      <c r="A516" s="340"/>
      <c r="B516" s="388" t="s">
        <v>32</v>
      </c>
      <c r="C516" s="387"/>
      <c r="D516" s="357">
        <v>12.5</v>
      </c>
      <c r="E516" s="341">
        <v>10</v>
      </c>
      <c r="F516" s="357"/>
      <c r="G516" s="341"/>
      <c r="H516" s="357"/>
      <c r="I516" s="341"/>
      <c r="J516" s="330"/>
      <c r="K516" s="137"/>
      <c r="L516" s="137"/>
      <c r="M516" s="137"/>
    </row>
    <row r="517" spans="1:178" x14ac:dyDescent="0.25">
      <c r="A517" s="340"/>
      <c r="B517" s="388" t="s">
        <v>33</v>
      </c>
      <c r="C517" s="387"/>
      <c r="D517" s="357">
        <v>5.95</v>
      </c>
      <c r="E517" s="341">
        <v>4.9980000000000002</v>
      </c>
      <c r="F517" s="357"/>
      <c r="G517" s="341"/>
      <c r="H517" s="357"/>
      <c r="I517" s="341"/>
      <c r="J517" s="330"/>
      <c r="K517" s="137"/>
      <c r="L517" s="137"/>
      <c r="M517" s="137"/>
    </row>
    <row r="518" spans="1:178" x14ac:dyDescent="0.25">
      <c r="A518" s="340"/>
      <c r="B518" s="388" t="s">
        <v>34</v>
      </c>
      <c r="C518" s="387"/>
      <c r="D518" s="357">
        <v>4.9000000000000004</v>
      </c>
      <c r="E518" s="341">
        <v>4.9000000000000004</v>
      </c>
      <c r="F518" s="357"/>
      <c r="G518" s="341"/>
      <c r="H518" s="357"/>
      <c r="I518" s="341"/>
      <c r="J518" s="330"/>
      <c r="K518" s="137"/>
      <c r="L518" s="137"/>
      <c r="M518" s="137"/>
    </row>
    <row r="519" spans="1:178" x14ac:dyDescent="0.25">
      <c r="A519" s="340"/>
      <c r="B519" s="388" t="s">
        <v>39</v>
      </c>
      <c r="C519" s="387"/>
      <c r="D519" s="357">
        <v>0.4</v>
      </c>
      <c r="E519" s="341">
        <v>0.4</v>
      </c>
      <c r="F519" s="357"/>
      <c r="G519" s="341"/>
      <c r="H519" s="357"/>
      <c r="I519" s="341"/>
      <c r="J519" s="330"/>
      <c r="K519" s="137"/>
      <c r="L519" s="137"/>
      <c r="M519" s="137"/>
    </row>
    <row r="520" spans="1:178" s="26" customFormat="1" x14ac:dyDescent="0.25">
      <c r="A520" s="340" t="s">
        <v>312</v>
      </c>
      <c r="B520" s="388"/>
      <c r="C520" s="343">
        <v>150</v>
      </c>
      <c r="D520" s="343"/>
      <c r="E520" s="341"/>
      <c r="F520" s="342">
        <v>0.5</v>
      </c>
      <c r="G520" s="329">
        <v>2.5000000000000001E-2</v>
      </c>
      <c r="H520" s="320">
        <v>12.5</v>
      </c>
      <c r="I520" s="329">
        <v>52.1</v>
      </c>
      <c r="J520" s="330" t="s">
        <v>313</v>
      </c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69"/>
      <c r="CB520" s="69"/>
      <c r="CC520" s="69"/>
      <c r="CD520" s="69"/>
      <c r="CE520" s="69"/>
      <c r="CF520" s="69"/>
      <c r="CG520" s="69"/>
      <c r="CH520" s="69"/>
      <c r="CI520" s="69"/>
      <c r="CJ520" s="69"/>
      <c r="CK520" s="69"/>
      <c r="CL520" s="69"/>
      <c r="CM520" s="69"/>
      <c r="CN520" s="69"/>
      <c r="CO520" s="69"/>
      <c r="CP520" s="69"/>
      <c r="CQ520" s="69"/>
    </row>
    <row r="521" spans="1:178" s="26" customFormat="1" x14ac:dyDescent="0.25">
      <c r="A521" s="340"/>
      <c r="B521" s="750" t="s">
        <v>140</v>
      </c>
      <c r="C521" s="387"/>
      <c r="D521" s="343">
        <v>12.75</v>
      </c>
      <c r="E521" s="341">
        <v>12.5</v>
      </c>
      <c r="F521" s="342"/>
      <c r="G521" s="329"/>
      <c r="H521" s="320"/>
      <c r="I521" s="329"/>
      <c r="J521" s="330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69"/>
      <c r="CB521" s="69"/>
      <c r="CC521" s="69"/>
      <c r="CD521" s="69"/>
      <c r="CE521" s="69"/>
      <c r="CF521" s="69"/>
      <c r="CG521" s="69"/>
      <c r="CH521" s="69"/>
      <c r="CI521" s="69"/>
      <c r="CJ521" s="69"/>
      <c r="CK521" s="69"/>
      <c r="CL521" s="69"/>
      <c r="CM521" s="69"/>
      <c r="CN521" s="69"/>
      <c r="CO521" s="69"/>
      <c r="CP521" s="69"/>
      <c r="CQ521" s="69"/>
    </row>
    <row r="522" spans="1:178" s="26" customFormat="1" x14ac:dyDescent="0.25">
      <c r="A522" s="340"/>
      <c r="B522" s="388" t="s">
        <v>18</v>
      </c>
      <c r="C522" s="387"/>
      <c r="D522" s="343">
        <v>4</v>
      </c>
      <c r="E522" s="341">
        <v>4</v>
      </c>
      <c r="F522" s="342"/>
      <c r="G522" s="329"/>
      <c r="H522" s="320"/>
      <c r="I522" s="329"/>
      <c r="J522" s="330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69"/>
      <c r="CB522" s="69"/>
      <c r="CC522" s="69"/>
      <c r="CD522" s="69"/>
      <c r="CE522" s="69"/>
      <c r="CF522" s="69"/>
      <c r="CG522" s="69"/>
      <c r="CH522" s="69"/>
      <c r="CI522" s="69"/>
      <c r="CJ522" s="69"/>
      <c r="CK522" s="69"/>
      <c r="CL522" s="69"/>
      <c r="CM522" s="69"/>
      <c r="CN522" s="69"/>
      <c r="CO522" s="69"/>
      <c r="CP522" s="69"/>
      <c r="CQ522" s="69"/>
    </row>
    <row r="523" spans="1:178" s="26" customFormat="1" x14ac:dyDescent="0.25">
      <c r="A523" s="340"/>
      <c r="B523" s="388" t="s">
        <v>17</v>
      </c>
      <c r="C523" s="387"/>
      <c r="D523" s="343">
        <v>150</v>
      </c>
      <c r="E523" s="341">
        <v>150</v>
      </c>
      <c r="F523" s="342"/>
      <c r="G523" s="329"/>
      <c r="H523" s="320"/>
      <c r="I523" s="329"/>
      <c r="J523" s="330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69"/>
      <c r="CB523" s="69"/>
      <c r="CC523" s="69"/>
      <c r="CD523" s="69"/>
      <c r="CE523" s="69"/>
      <c r="CF523" s="69"/>
      <c r="CG523" s="69"/>
      <c r="CH523" s="69"/>
      <c r="CI523" s="69"/>
      <c r="CJ523" s="69"/>
      <c r="CK523" s="69"/>
      <c r="CL523" s="69"/>
      <c r="CM523" s="69"/>
      <c r="CN523" s="69"/>
      <c r="CO523" s="69"/>
      <c r="CP523" s="69"/>
      <c r="CQ523" s="69"/>
    </row>
    <row r="524" spans="1:178" s="26" customFormat="1" ht="16.5" thickBot="1" x14ac:dyDescent="0.3">
      <c r="A524" s="340" t="s">
        <v>38</v>
      </c>
      <c r="B524" s="537"/>
      <c r="C524" s="343">
        <v>20</v>
      </c>
      <c r="D524" s="343">
        <v>20</v>
      </c>
      <c r="E524" s="341">
        <v>20</v>
      </c>
      <c r="F524" s="370">
        <v>1.6</v>
      </c>
      <c r="G524" s="369">
        <v>0.2</v>
      </c>
      <c r="H524" s="389">
        <v>9.8000000000000007</v>
      </c>
      <c r="I524" s="390">
        <v>47</v>
      </c>
      <c r="J524" s="330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69"/>
      <c r="CB524" s="69"/>
      <c r="CC524" s="69"/>
      <c r="CD524" s="69"/>
      <c r="CE524" s="69"/>
      <c r="CF524" s="69"/>
      <c r="CG524" s="69"/>
      <c r="CH524" s="69"/>
      <c r="CI524" s="69"/>
      <c r="CJ524" s="69"/>
      <c r="CK524" s="69"/>
      <c r="CL524" s="69"/>
      <c r="CM524" s="69"/>
      <c r="CN524" s="69"/>
      <c r="CO524" s="69"/>
      <c r="CP524" s="69"/>
      <c r="CQ524" s="69"/>
    </row>
    <row r="525" spans="1:178" s="26" customFormat="1" ht="16.5" thickBot="1" x14ac:dyDescent="0.3">
      <c r="A525" s="358" t="s">
        <v>26</v>
      </c>
      <c r="B525" s="359"/>
      <c r="C525" s="360">
        <v>420</v>
      </c>
      <c r="D525" s="538"/>
      <c r="E525" s="331"/>
      <c r="F525" s="332">
        <f>SUM(F498:F524)</f>
        <v>13.639999999999999</v>
      </c>
      <c r="G525" s="332">
        <f>SUM(G498:G524)</f>
        <v>14.065</v>
      </c>
      <c r="H525" s="331">
        <f>SUM(H498:H524)</f>
        <v>68.34</v>
      </c>
      <c r="I525" s="432">
        <f>SUM(I498:I524)</f>
        <v>458.1</v>
      </c>
      <c r="J525" s="333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69"/>
      <c r="CB525" s="69"/>
      <c r="CC525" s="69"/>
      <c r="CD525" s="69"/>
      <c r="CE525" s="69"/>
      <c r="CF525" s="69"/>
      <c r="CG525" s="69"/>
      <c r="CH525" s="69"/>
      <c r="CI525" s="69"/>
      <c r="CJ525" s="69"/>
      <c r="CK525" s="69"/>
      <c r="CL525" s="69"/>
      <c r="CM525" s="69"/>
      <c r="CN525" s="69"/>
      <c r="CO525" s="69"/>
      <c r="CP525" s="69"/>
      <c r="CQ525" s="69"/>
    </row>
    <row r="526" spans="1:178" s="26" customFormat="1" ht="16.5" thickBot="1" x14ac:dyDescent="0.3">
      <c r="A526" s="358" t="s">
        <v>60</v>
      </c>
      <c r="B526" s="359"/>
      <c r="C526" s="360">
        <f>C455+C496+C525</f>
        <v>1305</v>
      </c>
      <c r="D526" s="398"/>
      <c r="E526" s="331"/>
      <c r="F526" s="538">
        <f>F455+F458+F496+F525</f>
        <v>39.869999999999997</v>
      </c>
      <c r="G526" s="331">
        <f>G455+G458+G496+G525</f>
        <v>44.664999999999999</v>
      </c>
      <c r="H526" s="331">
        <f>H455+H458+H496+H525</f>
        <v>193.07999999999998</v>
      </c>
      <c r="I526" s="432">
        <f>I455+I458+I496+I525</f>
        <v>1337.24</v>
      </c>
      <c r="J526" s="333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69"/>
      <c r="CB526" s="69"/>
      <c r="CC526" s="69"/>
      <c r="CD526" s="69"/>
      <c r="CE526" s="69"/>
      <c r="CF526" s="69"/>
      <c r="CG526" s="69"/>
      <c r="CH526" s="69"/>
      <c r="CI526" s="69"/>
      <c r="CJ526" s="69"/>
      <c r="CK526" s="69"/>
      <c r="CL526" s="69"/>
      <c r="CM526" s="69"/>
      <c r="CN526" s="69"/>
      <c r="CO526" s="69"/>
      <c r="CP526" s="69"/>
      <c r="CQ526" s="69"/>
    </row>
    <row r="527" spans="1:178" s="26" customFormat="1" x14ac:dyDescent="0.25">
      <c r="A527" s="317"/>
      <c r="B527" s="318"/>
      <c r="C527" s="399"/>
      <c r="D527" s="502"/>
      <c r="E527" s="357"/>
      <c r="F527" s="320"/>
      <c r="G527" s="320"/>
      <c r="H527" s="320"/>
      <c r="I527" s="320"/>
      <c r="J527" s="402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69"/>
      <c r="CB527" s="69"/>
      <c r="CC527" s="69"/>
      <c r="CD527" s="69"/>
      <c r="CE527" s="69"/>
      <c r="CF527" s="69"/>
      <c r="CG527" s="69"/>
      <c r="CH527" s="69"/>
      <c r="CI527" s="69"/>
      <c r="CJ527" s="69"/>
      <c r="CK527" s="69"/>
      <c r="CL527" s="69"/>
      <c r="CM527" s="69"/>
      <c r="CN527" s="69"/>
      <c r="CO527" s="69"/>
      <c r="CP527" s="69"/>
      <c r="CQ527" s="69"/>
    </row>
    <row r="528" spans="1:178" s="28" customFormat="1" ht="16.5" thickBot="1" x14ac:dyDescent="0.3">
      <c r="A528" s="317" t="s">
        <v>108</v>
      </c>
      <c r="B528" s="318"/>
      <c r="C528" s="319"/>
      <c r="D528" s="318"/>
      <c r="E528" s="318"/>
      <c r="F528" s="320"/>
      <c r="G528" s="320"/>
      <c r="H528" s="320"/>
      <c r="I528" s="320"/>
      <c r="J528" s="403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  <c r="Z528" s="165"/>
      <c r="AA528" s="165"/>
      <c r="AB528" s="165"/>
      <c r="AC528" s="165"/>
      <c r="AD528" s="165"/>
      <c r="AE528" s="165"/>
      <c r="AF528" s="165"/>
      <c r="AG528" s="165"/>
      <c r="AH528" s="165"/>
      <c r="AI528" s="165"/>
      <c r="AJ528" s="165"/>
      <c r="AK528" s="165"/>
      <c r="AL528" s="165"/>
      <c r="AM528" s="165"/>
      <c r="AN528" s="165"/>
      <c r="AO528" s="165"/>
      <c r="AP528" s="165"/>
      <c r="AQ528" s="165"/>
      <c r="AR528" s="165"/>
      <c r="AS528" s="165"/>
      <c r="AT528" s="165"/>
      <c r="AU528" s="165"/>
      <c r="AV528" s="165"/>
      <c r="AW528" s="165"/>
      <c r="AX528" s="165"/>
      <c r="AY528" s="165"/>
      <c r="AZ528" s="165"/>
      <c r="BA528" s="165"/>
      <c r="BB528" s="165"/>
      <c r="BC528" s="165"/>
      <c r="BD528" s="165"/>
      <c r="BE528" s="165"/>
      <c r="BF528" s="165"/>
      <c r="BG528" s="165"/>
      <c r="BH528" s="165"/>
      <c r="BI528" s="165"/>
      <c r="BJ528" s="165"/>
      <c r="BK528" s="165"/>
      <c r="BL528" s="165"/>
      <c r="BM528" s="165"/>
      <c r="BN528" s="165"/>
      <c r="BO528" s="165"/>
      <c r="BP528" s="165"/>
      <c r="BQ528" s="165"/>
      <c r="BR528" s="165"/>
      <c r="BS528" s="165"/>
      <c r="BT528" s="165"/>
      <c r="BU528" s="165"/>
      <c r="BV528" s="165"/>
      <c r="BW528" s="165"/>
      <c r="BX528" s="165"/>
      <c r="BY528" s="165"/>
      <c r="BZ528" s="165"/>
      <c r="CA528" s="165"/>
      <c r="CB528" s="165"/>
      <c r="CC528" s="165"/>
      <c r="CD528" s="165"/>
      <c r="CE528" s="165"/>
      <c r="CF528" s="165"/>
      <c r="CG528" s="165"/>
      <c r="CH528" s="165"/>
      <c r="CI528" s="165"/>
      <c r="CJ528" s="165"/>
      <c r="CK528" s="165"/>
      <c r="CL528" s="165"/>
      <c r="CM528" s="165"/>
      <c r="CN528" s="165"/>
      <c r="CO528" s="165"/>
      <c r="CP528" s="165"/>
      <c r="CQ528" s="165"/>
    </row>
    <row r="529" spans="1:178" ht="31.5" x14ac:dyDescent="0.25">
      <c r="A529" s="800" t="s">
        <v>224</v>
      </c>
      <c r="B529" s="801"/>
      <c r="C529" s="793" t="s">
        <v>220</v>
      </c>
      <c r="D529" s="322" t="s">
        <v>3</v>
      </c>
      <c r="E529" s="321" t="s">
        <v>3</v>
      </c>
      <c r="F529" s="802" t="s">
        <v>221</v>
      </c>
      <c r="G529" s="803"/>
      <c r="H529" s="804"/>
      <c r="I529" s="322" t="s">
        <v>4</v>
      </c>
      <c r="J529" s="323" t="s">
        <v>222</v>
      </c>
    </row>
    <row r="530" spans="1:178" ht="16.5" thickBot="1" x14ac:dyDescent="0.3">
      <c r="A530" s="796" t="s">
        <v>223</v>
      </c>
      <c r="B530" s="797"/>
      <c r="C530" s="794"/>
      <c r="D530" s="324" t="s">
        <v>5</v>
      </c>
      <c r="E530" s="325" t="s">
        <v>5</v>
      </c>
      <c r="F530" s="326"/>
      <c r="G530" s="327"/>
      <c r="H530" s="328"/>
      <c r="I530" s="324" t="s">
        <v>6</v>
      </c>
      <c r="J530" s="330"/>
    </row>
    <row r="531" spans="1:178" ht="16.5" thickBot="1" x14ac:dyDescent="0.3">
      <c r="A531" s="798"/>
      <c r="B531" s="799"/>
      <c r="C531" s="795"/>
      <c r="D531" s="331" t="s">
        <v>7</v>
      </c>
      <c r="E531" s="331" t="s">
        <v>8</v>
      </c>
      <c r="F531" s="331" t="s">
        <v>9</v>
      </c>
      <c r="G531" s="331" t="s">
        <v>10</v>
      </c>
      <c r="H531" s="332" t="s">
        <v>11</v>
      </c>
      <c r="I531" s="332" t="s">
        <v>12</v>
      </c>
      <c r="J531" s="333"/>
    </row>
    <row r="532" spans="1:178" x14ac:dyDescent="0.25">
      <c r="A532" s="334"/>
      <c r="B532" s="335" t="s">
        <v>13</v>
      </c>
      <c r="C532" s="341"/>
      <c r="D532" s="406"/>
      <c r="E532" s="338"/>
      <c r="F532" s="322"/>
      <c r="G532" s="321"/>
      <c r="H532" s="364"/>
      <c r="I532" s="321"/>
      <c r="J532" s="323"/>
    </row>
    <row r="533" spans="1:178" s="36" customFormat="1" ht="31.5" x14ac:dyDescent="0.25">
      <c r="A533" s="340" t="s">
        <v>374</v>
      </c>
      <c r="B533" s="388"/>
      <c r="C533" s="341" t="s">
        <v>242</v>
      </c>
      <c r="D533" s="320"/>
      <c r="E533" s="329"/>
      <c r="F533" s="342">
        <v>7.16</v>
      </c>
      <c r="G533" s="342">
        <v>6.63</v>
      </c>
      <c r="H533" s="329">
        <v>15.15</v>
      </c>
      <c r="I533" s="342">
        <v>149</v>
      </c>
      <c r="J533" s="330" t="s">
        <v>186</v>
      </c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37"/>
      <c r="AF533" s="137"/>
      <c r="AG533" s="137"/>
      <c r="AH533" s="137"/>
      <c r="AI533" s="137"/>
      <c r="AJ533" s="137"/>
      <c r="AK533" s="137"/>
      <c r="AL533" s="137"/>
      <c r="AM533" s="137"/>
      <c r="AN533" s="137"/>
      <c r="AO533" s="137"/>
      <c r="AP533" s="137"/>
      <c r="AQ533" s="137"/>
      <c r="AR533" s="137"/>
      <c r="AS533" s="137"/>
      <c r="AT533" s="137"/>
      <c r="AU533" s="137"/>
      <c r="AV533" s="137"/>
      <c r="AW533" s="137"/>
      <c r="AX533" s="137"/>
      <c r="AY533" s="137"/>
      <c r="AZ533" s="137"/>
      <c r="BA533" s="137"/>
      <c r="BB533" s="137"/>
      <c r="BC533" s="137"/>
      <c r="BD533" s="137"/>
      <c r="BE533" s="137"/>
      <c r="BF533" s="137"/>
      <c r="BG533" s="137"/>
      <c r="BH533" s="137"/>
      <c r="BI533" s="137"/>
      <c r="BJ533" s="137"/>
      <c r="BK533" s="137"/>
      <c r="BL533" s="137"/>
      <c r="BM533" s="137"/>
      <c r="BN533" s="137"/>
      <c r="BO533" s="137"/>
      <c r="BP533" s="137"/>
      <c r="BQ533" s="137"/>
      <c r="BR533" s="137"/>
      <c r="BS533" s="137"/>
      <c r="BT533" s="137"/>
      <c r="BU533" s="137"/>
      <c r="BV533" s="137"/>
      <c r="BW533" s="137"/>
      <c r="BX533" s="137"/>
      <c r="BY533" s="137"/>
      <c r="BZ533" s="137"/>
      <c r="CA533" s="137"/>
      <c r="CB533" s="137"/>
      <c r="CC533" s="137"/>
      <c r="CD533" s="137"/>
      <c r="CE533" s="137"/>
      <c r="CF533" s="137"/>
      <c r="CG533" s="137"/>
      <c r="CH533" s="137"/>
      <c r="CI533" s="137"/>
      <c r="CJ533" s="137"/>
      <c r="CK533" s="137"/>
      <c r="CL533" s="137"/>
      <c r="CM533" s="137"/>
      <c r="CN533" s="137"/>
      <c r="CO533" s="137"/>
      <c r="CP533" s="137"/>
      <c r="CQ533" s="137"/>
      <c r="CR533" s="34"/>
      <c r="CS533" s="34"/>
      <c r="CT533" s="34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  <c r="DJ533" s="34"/>
    </row>
    <row r="534" spans="1:178" s="36" customFormat="1" x14ac:dyDescent="0.25">
      <c r="A534" s="340"/>
      <c r="B534" s="314" t="s">
        <v>373</v>
      </c>
      <c r="C534" s="341"/>
      <c r="D534" s="342">
        <v>19</v>
      </c>
      <c r="E534" s="329">
        <v>19</v>
      </c>
      <c r="F534" s="342"/>
      <c r="G534" s="342"/>
      <c r="H534" s="342"/>
      <c r="I534" s="342"/>
      <c r="J534" s="330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  <c r="AF534" s="137"/>
      <c r="AG534" s="137"/>
      <c r="AH534" s="137"/>
      <c r="AI534" s="137"/>
      <c r="AJ534" s="137"/>
      <c r="AK534" s="137"/>
      <c r="AL534" s="137"/>
      <c r="AM534" s="137"/>
      <c r="AN534" s="137"/>
      <c r="AO534" s="137"/>
      <c r="AP534" s="137"/>
      <c r="AQ534" s="137"/>
      <c r="AR534" s="137"/>
      <c r="AS534" s="137"/>
      <c r="AT534" s="137"/>
      <c r="AU534" s="137"/>
      <c r="AV534" s="137"/>
      <c r="AW534" s="137"/>
      <c r="AX534" s="137"/>
      <c r="AY534" s="137"/>
      <c r="AZ534" s="137"/>
      <c r="BA534" s="137"/>
      <c r="BB534" s="137"/>
      <c r="BC534" s="137"/>
      <c r="BD534" s="137"/>
      <c r="BE534" s="137"/>
      <c r="BF534" s="137"/>
      <c r="BG534" s="137"/>
      <c r="BH534" s="137"/>
      <c r="BI534" s="137"/>
      <c r="BJ534" s="137"/>
      <c r="BK534" s="137"/>
      <c r="BL534" s="137"/>
      <c r="BM534" s="137"/>
      <c r="BN534" s="137"/>
      <c r="BO534" s="137"/>
      <c r="BP534" s="137"/>
      <c r="BQ534" s="137"/>
      <c r="BR534" s="137"/>
      <c r="BS534" s="137"/>
      <c r="BT534" s="137"/>
      <c r="BU534" s="137"/>
      <c r="BV534" s="137"/>
      <c r="BW534" s="137"/>
      <c r="BX534" s="137"/>
      <c r="BY534" s="137"/>
      <c r="BZ534" s="137"/>
      <c r="CA534" s="137"/>
      <c r="CB534" s="137"/>
      <c r="CC534" s="137"/>
      <c r="CD534" s="137"/>
      <c r="CE534" s="137"/>
      <c r="CF534" s="137"/>
      <c r="CG534" s="137"/>
      <c r="CH534" s="137"/>
      <c r="CI534" s="137"/>
      <c r="CJ534" s="137"/>
      <c r="CK534" s="137"/>
      <c r="CL534" s="137"/>
      <c r="CM534" s="137"/>
      <c r="CN534" s="137"/>
      <c r="CO534" s="137"/>
      <c r="CP534" s="137"/>
      <c r="CQ534" s="137"/>
      <c r="CR534" s="34"/>
      <c r="CS534" s="34"/>
      <c r="CT534" s="34"/>
      <c r="CU534" s="34"/>
      <c r="CV534" s="34"/>
      <c r="CW534" s="34"/>
      <c r="CX534" s="34"/>
      <c r="CY534" s="34"/>
      <c r="CZ534" s="34"/>
      <c r="DA534" s="34"/>
      <c r="DB534" s="34"/>
      <c r="DC534" s="34"/>
      <c r="DD534" s="34"/>
      <c r="DE534" s="34"/>
      <c r="DF534" s="34"/>
      <c r="DG534" s="34"/>
      <c r="DH534" s="34"/>
      <c r="DI534" s="34"/>
      <c r="DJ534" s="34"/>
    </row>
    <row r="535" spans="1:178" s="36" customFormat="1" x14ac:dyDescent="0.25">
      <c r="A535" s="340"/>
      <c r="B535" s="318" t="s">
        <v>16</v>
      </c>
      <c r="C535" s="337"/>
      <c r="D535" s="342">
        <v>65</v>
      </c>
      <c r="E535" s="329">
        <v>65</v>
      </c>
      <c r="F535" s="342"/>
      <c r="G535" s="342"/>
      <c r="H535" s="329"/>
      <c r="I535" s="342"/>
      <c r="J535" s="330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37"/>
      <c r="AF535" s="137"/>
      <c r="AG535" s="137"/>
      <c r="AH535" s="137"/>
      <c r="AI535" s="137"/>
      <c r="AJ535" s="137"/>
      <c r="AK535" s="137"/>
      <c r="AL535" s="137"/>
      <c r="AM535" s="137"/>
      <c r="AN535" s="137"/>
      <c r="AO535" s="137"/>
      <c r="AP535" s="137"/>
      <c r="AQ535" s="137"/>
      <c r="AR535" s="137"/>
      <c r="AS535" s="137"/>
      <c r="AT535" s="137"/>
      <c r="AU535" s="137"/>
      <c r="AV535" s="137"/>
      <c r="AW535" s="137"/>
      <c r="AX535" s="137"/>
      <c r="AY535" s="137"/>
      <c r="AZ535" s="137"/>
      <c r="BA535" s="137"/>
      <c r="BB535" s="137"/>
      <c r="BC535" s="137"/>
      <c r="BD535" s="137"/>
      <c r="BE535" s="137"/>
      <c r="BF535" s="137"/>
      <c r="BG535" s="137"/>
      <c r="BH535" s="137"/>
      <c r="BI535" s="137"/>
      <c r="BJ535" s="137"/>
      <c r="BK535" s="137"/>
      <c r="BL535" s="137"/>
      <c r="BM535" s="137"/>
      <c r="BN535" s="137"/>
      <c r="BO535" s="137"/>
      <c r="BP535" s="137"/>
      <c r="BQ535" s="137"/>
      <c r="BR535" s="137"/>
      <c r="BS535" s="137"/>
      <c r="BT535" s="137"/>
      <c r="BU535" s="137"/>
      <c r="BV535" s="137"/>
      <c r="BW535" s="137"/>
      <c r="BX535" s="137"/>
      <c r="BY535" s="137"/>
      <c r="BZ535" s="137"/>
      <c r="CA535" s="137"/>
      <c r="CB535" s="137"/>
      <c r="CC535" s="137"/>
      <c r="CD535" s="137"/>
      <c r="CE535" s="137"/>
      <c r="CF535" s="137"/>
      <c r="CG535" s="137"/>
      <c r="CH535" s="137"/>
      <c r="CI535" s="137"/>
      <c r="CJ535" s="137"/>
      <c r="CK535" s="137"/>
      <c r="CL535" s="137"/>
      <c r="CM535" s="137"/>
      <c r="CN535" s="137"/>
      <c r="CO535" s="137"/>
      <c r="CP535" s="137"/>
      <c r="CQ535" s="137"/>
      <c r="CR535" s="34"/>
      <c r="CS535" s="34"/>
      <c r="CT535" s="34"/>
      <c r="CU535" s="34"/>
      <c r="CV535" s="34"/>
      <c r="CW535" s="34"/>
      <c r="CX535" s="34"/>
      <c r="CY535" s="34"/>
      <c r="CZ535" s="34"/>
      <c r="DA535" s="34"/>
      <c r="DB535" s="34"/>
      <c r="DC535" s="34"/>
      <c r="DD535" s="34"/>
      <c r="DE535" s="34"/>
      <c r="DF535" s="34"/>
      <c r="DG535" s="34"/>
      <c r="DH535" s="34"/>
      <c r="DI535" s="34"/>
      <c r="DJ535" s="34"/>
    </row>
    <row r="536" spans="1:178" s="36" customFormat="1" x14ac:dyDescent="0.25">
      <c r="A536" s="340"/>
      <c r="B536" s="318" t="s">
        <v>17</v>
      </c>
      <c r="C536" s="337"/>
      <c r="D536" s="342">
        <v>65</v>
      </c>
      <c r="E536" s="329">
        <v>65</v>
      </c>
      <c r="F536" s="342"/>
      <c r="G536" s="342"/>
      <c r="H536" s="329"/>
      <c r="I536" s="342"/>
      <c r="J536" s="330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37"/>
      <c r="AF536" s="137"/>
      <c r="AG536" s="137"/>
      <c r="AH536" s="137"/>
      <c r="AI536" s="137"/>
      <c r="AJ536" s="137"/>
      <c r="AK536" s="137"/>
      <c r="AL536" s="137"/>
      <c r="AM536" s="137"/>
      <c r="AN536" s="137"/>
      <c r="AO536" s="137"/>
      <c r="AP536" s="137"/>
      <c r="AQ536" s="137"/>
      <c r="AR536" s="137"/>
      <c r="AS536" s="137"/>
      <c r="AT536" s="137"/>
      <c r="AU536" s="137"/>
      <c r="AV536" s="137"/>
      <c r="AW536" s="137"/>
      <c r="AX536" s="137"/>
      <c r="AY536" s="137"/>
      <c r="AZ536" s="137"/>
      <c r="BA536" s="137"/>
      <c r="BB536" s="137"/>
      <c r="BC536" s="137"/>
      <c r="BD536" s="137"/>
      <c r="BE536" s="137"/>
      <c r="BF536" s="137"/>
      <c r="BG536" s="137"/>
      <c r="BH536" s="137"/>
      <c r="BI536" s="137"/>
      <c r="BJ536" s="137"/>
      <c r="BK536" s="137"/>
      <c r="BL536" s="137"/>
      <c r="BM536" s="137"/>
      <c r="BN536" s="137"/>
      <c r="BO536" s="137"/>
      <c r="BP536" s="137"/>
      <c r="BQ536" s="137"/>
      <c r="BR536" s="137"/>
      <c r="BS536" s="137"/>
      <c r="BT536" s="137"/>
      <c r="BU536" s="137"/>
      <c r="BV536" s="137"/>
      <c r="BW536" s="137"/>
      <c r="BX536" s="137"/>
      <c r="BY536" s="137"/>
      <c r="BZ536" s="137"/>
      <c r="CA536" s="137"/>
      <c r="CB536" s="137"/>
      <c r="CC536" s="137"/>
      <c r="CD536" s="137"/>
      <c r="CE536" s="137"/>
      <c r="CF536" s="137"/>
      <c r="CG536" s="137"/>
      <c r="CH536" s="137"/>
      <c r="CI536" s="137"/>
      <c r="CJ536" s="137"/>
      <c r="CK536" s="137"/>
      <c r="CL536" s="137"/>
      <c r="CM536" s="137"/>
      <c r="CN536" s="137"/>
      <c r="CO536" s="137"/>
      <c r="CP536" s="137"/>
      <c r="CQ536" s="137"/>
      <c r="CR536" s="34"/>
      <c r="CS536" s="34"/>
      <c r="CT536" s="34"/>
      <c r="CU536" s="34"/>
      <c r="CV536" s="34"/>
      <c r="CW536" s="34"/>
      <c r="CX536" s="34"/>
      <c r="CY536" s="34"/>
      <c r="CZ536" s="34"/>
      <c r="DA536" s="34"/>
      <c r="DB536" s="34"/>
      <c r="DC536" s="34"/>
      <c r="DD536" s="34"/>
      <c r="DE536" s="34"/>
      <c r="DF536" s="34"/>
      <c r="DG536" s="34"/>
      <c r="DH536" s="34"/>
      <c r="DI536" s="34"/>
      <c r="DJ536" s="34"/>
    </row>
    <row r="537" spans="1:178" s="36" customFormat="1" x14ac:dyDescent="0.25">
      <c r="A537" s="340"/>
      <c r="B537" s="318" t="s">
        <v>18</v>
      </c>
      <c r="C537" s="341"/>
      <c r="D537" s="342">
        <v>0.75</v>
      </c>
      <c r="E537" s="329">
        <v>0.75</v>
      </c>
      <c r="F537" s="342"/>
      <c r="G537" s="342"/>
      <c r="H537" s="329"/>
      <c r="I537" s="342"/>
      <c r="J537" s="330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37"/>
      <c r="AF537" s="137"/>
      <c r="AG537" s="137"/>
      <c r="AH537" s="137"/>
      <c r="AI537" s="137"/>
      <c r="AJ537" s="137"/>
      <c r="AK537" s="137"/>
      <c r="AL537" s="137"/>
      <c r="AM537" s="137"/>
      <c r="AN537" s="137"/>
      <c r="AO537" s="137"/>
      <c r="AP537" s="137"/>
      <c r="AQ537" s="137"/>
      <c r="AR537" s="137"/>
      <c r="AS537" s="137"/>
      <c r="AT537" s="137"/>
      <c r="AU537" s="137"/>
      <c r="AV537" s="137"/>
      <c r="AW537" s="137"/>
      <c r="AX537" s="137"/>
      <c r="AY537" s="137"/>
      <c r="AZ537" s="137"/>
      <c r="BA537" s="137"/>
      <c r="BB537" s="137"/>
      <c r="BC537" s="137"/>
      <c r="BD537" s="137"/>
      <c r="BE537" s="137"/>
      <c r="BF537" s="137"/>
      <c r="BG537" s="137"/>
      <c r="BH537" s="137"/>
      <c r="BI537" s="137"/>
      <c r="BJ537" s="137"/>
      <c r="BK537" s="137"/>
      <c r="BL537" s="137"/>
      <c r="BM537" s="137"/>
      <c r="BN537" s="137"/>
      <c r="BO537" s="137"/>
      <c r="BP537" s="137"/>
      <c r="BQ537" s="137"/>
      <c r="BR537" s="137"/>
      <c r="BS537" s="137"/>
      <c r="BT537" s="137"/>
      <c r="BU537" s="137"/>
      <c r="BV537" s="137"/>
      <c r="BW537" s="137"/>
      <c r="BX537" s="137"/>
      <c r="BY537" s="137"/>
      <c r="BZ537" s="137"/>
      <c r="CA537" s="137"/>
      <c r="CB537" s="137"/>
      <c r="CC537" s="137"/>
      <c r="CD537" s="137"/>
      <c r="CE537" s="137"/>
      <c r="CF537" s="137"/>
      <c r="CG537" s="137"/>
      <c r="CH537" s="137"/>
      <c r="CI537" s="137"/>
      <c r="CJ537" s="137"/>
      <c r="CK537" s="137"/>
      <c r="CL537" s="137"/>
      <c r="CM537" s="137"/>
      <c r="CN537" s="137"/>
      <c r="CO537" s="137"/>
      <c r="CP537" s="137"/>
      <c r="CQ537" s="137"/>
      <c r="CR537" s="34"/>
      <c r="CS537" s="34"/>
      <c r="CT537" s="34"/>
      <c r="CU537" s="34"/>
      <c r="CV537" s="34"/>
      <c r="CW537" s="34"/>
      <c r="CX537" s="34"/>
      <c r="CY537" s="34"/>
      <c r="CZ537" s="34"/>
      <c r="DA537" s="34"/>
      <c r="DB537" s="34"/>
      <c r="DC537" s="34"/>
      <c r="DD537" s="34"/>
      <c r="DE537" s="34"/>
      <c r="DF537" s="34"/>
      <c r="DG537" s="34"/>
      <c r="DH537" s="34"/>
      <c r="DI537" s="34"/>
      <c r="DJ537" s="34"/>
    </row>
    <row r="538" spans="1:178" s="36" customFormat="1" x14ac:dyDescent="0.25">
      <c r="A538" s="340"/>
      <c r="B538" s="318" t="s">
        <v>19</v>
      </c>
      <c r="C538" s="341"/>
      <c r="D538" s="342">
        <v>0.5</v>
      </c>
      <c r="E538" s="329">
        <v>0.5</v>
      </c>
      <c r="F538" s="342"/>
      <c r="G538" s="342"/>
      <c r="H538" s="329"/>
      <c r="I538" s="342"/>
      <c r="J538" s="330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37"/>
      <c r="AF538" s="137"/>
      <c r="AG538" s="137"/>
      <c r="AH538" s="137"/>
      <c r="AI538" s="137"/>
      <c r="AJ538" s="137"/>
      <c r="AK538" s="137"/>
      <c r="AL538" s="137"/>
      <c r="AM538" s="137"/>
      <c r="AN538" s="137"/>
      <c r="AO538" s="137"/>
      <c r="AP538" s="137"/>
      <c r="AQ538" s="137"/>
      <c r="AR538" s="137"/>
      <c r="AS538" s="137"/>
      <c r="AT538" s="137"/>
      <c r="AU538" s="137"/>
      <c r="AV538" s="137"/>
      <c r="AW538" s="137"/>
      <c r="AX538" s="137"/>
      <c r="AY538" s="137"/>
      <c r="AZ538" s="137"/>
      <c r="BA538" s="137"/>
      <c r="BB538" s="137"/>
      <c r="BC538" s="137"/>
      <c r="BD538" s="137"/>
      <c r="BE538" s="137"/>
      <c r="BF538" s="137"/>
      <c r="BG538" s="137"/>
      <c r="BH538" s="137"/>
      <c r="BI538" s="137"/>
      <c r="BJ538" s="137"/>
      <c r="BK538" s="137"/>
      <c r="BL538" s="137"/>
      <c r="BM538" s="137"/>
      <c r="BN538" s="137"/>
      <c r="BO538" s="137"/>
      <c r="BP538" s="137"/>
      <c r="BQ538" s="137"/>
      <c r="BR538" s="137"/>
      <c r="BS538" s="137"/>
      <c r="BT538" s="137"/>
      <c r="BU538" s="137"/>
      <c r="BV538" s="137"/>
      <c r="BW538" s="137"/>
      <c r="BX538" s="137"/>
      <c r="BY538" s="137"/>
      <c r="BZ538" s="137"/>
      <c r="CA538" s="137"/>
      <c r="CB538" s="137"/>
      <c r="CC538" s="137"/>
      <c r="CD538" s="137"/>
      <c r="CE538" s="137"/>
      <c r="CF538" s="137"/>
      <c r="CG538" s="137"/>
      <c r="CH538" s="137"/>
      <c r="CI538" s="137"/>
      <c r="CJ538" s="137"/>
      <c r="CK538" s="137"/>
      <c r="CL538" s="137"/>
      <c r="CM538" s="137"/>
      <c r="CN538" s="137"/>
      <c r="CO538" s="137"/>
      <c r="CP538" s="137"/>
      <c r="CQ538" s="137"/>
      <c r="CR538" s="34"/>
      <c r="CS538" s="34"/>
      <c r="CT538" s="34"/>
      <c r="CU538" s="34"/>
      <c r="CV538" s="34"/>
      <c r="CW538" s="34"/>
      <c r="CX538" s="34"/>
      <c r="CY538" s="34"/>
      <c r="CZ538" s="34"/>
      <c r="DA538" s="34"/>
      <c r="DB538" s="34"/>
      <c r="DC538" s="34"/>
      <c r="DD538" s="34"/>
      <c r="DE538" s="34"/>
      <c r="DF538" s="34"/>
      <c r="DG538" s="34"/>
      <c r="DH538" s="34"/>
      <c r="DI538" s="34"/>
      <c r="DJ538" s="34"/>
    </row>
    <row r="539" spans="1:178" s="36" customFormat="1" x14ac:dyDescent="0.25">
      <c r="A539" s="340"/>
      <c r="B539" s="318" t="s">
        <v>20</v>
      </c>
      <c r="C539" s="341"/>
      <c r="D539" s="329">
        <v>3</v>
      </c>
      <c r="E539" s="329">
        <v>3</v>
      </c>
      <c r="F539" s="342"/>
      <c r="G539" s="342"/>
      <c r="H539" s="329"/>
      <c r="I539" s="342"/>
      <c r="J539" s="330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  <c r="AF539" s="137"/>
      <c r="AG539" s="137"/>
      <c r="AH539" s="137"/>
      <c r="AI539" s="137"/>
      <c r="AJ539" s="137"/>
      <c r="AK539" s="137"/>
      <c r="AL539" s="137"/>
      <c r="AM539" s="137"/>
      <c r="AN539" s="137"/>
      <c r="AO539" s="137"/>
      <c r="AP539" s="137"/>
      <c r="AQ539" s="137"/>
      <c r="AR539" s="137"/>
      <c r="AS539" s="137"/>
      <c r="AT539" s="137"/>
      <c r="AU539" s="137"/>
      <c r="AV539" s="137"/>
      <c r="AW539" s="137"/>
      <c r="AX539" s="137"/>
      <c r="AY539" s="137"/>
      <c r="AZ539" s="137"/>
      <c r="BA539" s="137"/>
      <c r="BB539" s="137"/>
      <c r="BC539" s="137"/>
      <c r="BD539" s="137"/>
      <c r="BE539" s="137"/>
      <c r="BF539" s="137"/>
      <c r="BG539" s="137"/>
      <c r="BH539" s="137"/>
      <c r="BI539" s="137"/>
      <c r="BJ539" s="137"/>
      <c r="BK539" s="137"/>
      <c r="BL539" s="137"/>
      <c r="BM539" s="137"/>
      <c r="BN539" s="137"/>
      <c r="BO539" s="137"/>
      <c r="BP539" s="137"/>
      <c r="BQ539" s="137"/>
      <c r="BR539" s="137"/>
      <c r="BS539" s="137"/>
      <c r="BT539" s="137"/>
      <c r="BU539" s="137"/>
      <c r="BV539" s="137"/>
      <c r="BW539" s="137"/>
      <c r="BX539" s="137"/>
      <c r="BY539" s="137"/>
      <c r="BZ539" s="137"/>
      <c r="CA539" s="137"/>
      <c r="CB539" s="137"/>
      <c r="CC539" s="137"/>
      <c r="CD539" s="137"/>
      <c r="CE539" s="137"/>
      <c r="CF539" s="137"/>
      <c r="CG539" s="137"/>
      <c r="CH539" s="137"/>
      <c r="CI539" s="137"/>
      <c r="CJ539" s="137"/>
      <c r="CK539" s="137"/>
      <c r="CL539" s="137"/>
      <c r="CM539" s="137"/>
      <c r="CN539" s="137"/>
      <c r="CO539" s="137"/>
      <c r="CP539" s="137"/>
      <c r="CQ539" s="137"/>
      <c r="CR539" s="34"/>
      <c r="CS539" s="34"/>
      <c r="CT539" s="34"/>
      <c r="CU539" s="34"/>
      <c r="CV539" s="34"/>
      <c r="CW539" s="34"/>
      <c r="CX539" s="34"/>
      <c r="CY539" s="34"/>
      <c r="CZ539" s="34"/>
      <c r="DA539" s="34"/>
      <c r="DB539" s="34"/>
      <c r="DC539" s="34"/>
      <c r="DD539" s="34"/>
      <c r="DE539" s="34"/>
      <c r="DF539" s="34"/>
      <c r="DG539" s="34"/>
      <c r="DH539" s="34"/>
      <c r="DI539" s="34"/>
      <c r="DJ539" s="34"/>
    </row>
    <row r="540" spans="1:178" s="26" customFormat="1" ht="31.5" x14ac:dyDescent="0.25">
      <c r="A540" s="340" t="s">
        <v>21</v>
      </c>
      <c r="B540" s="318"/>
      <c r="C540" s="341" t="s">
        <v>234</v>
      </c>
      <c r="D540" s="356"/>
      <c r="E540" s="356"/>
      <c r="F540" s="337">
        <v>1.1599999999999999</v>
      </c>
      <c r="G540" s="341">
        <v>1.28</v>
      </c>
      <c r="H540" s="341">
        <v>11.4</v>
      </c>
      <c r="I540" s="341">
        <v>62</v>
      </c>
      <c r="J540" s="330" t="s">
        <v>318</v>
      </c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  <c r="AC540" s="69"/>
      <c r="AD540" s="69"/>
      <c r="AE540" s="69"/>
      <c r="AF540" s="69"/>
      <c r="AG540" s="69"/>
      <c r="AH540" s="69"/>
      <c r="AI540" s="69"/>
      <c r="AJ540" s="69"/>
      <c r="AK540" s="69"/>
      <c r="AL540" s="69"/>
      <c r="AM540" s="69"/>
      <c r="AN540" s="69"/>
      <c r="AO540" s="69"/>
      <c r="AP540" s="69"/>
      <c r="AQ540" s="69"/>
      <c r="AR540" s="69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69"/>
      <c r="CA540" s="69"/>
      <c r="CB540" s="69"/>
      <c r="CC540" s="69"/>
      <c r="CD540" s="69"/>
      <c r="CE540" s="69"/>
      <c r="CF540" s="69"/>
      <c r="CG540" s="69"/>
      <c r="CH540" s="69"/>
      <c r="CI540" s="69"/>
      <c r="CJ540" s="69"/>
      <c r="CK540" s="69"/>
      <c r="CL540" s="69"/>
      <c r="CM540" s="69"/>
      <c r="CN540" s="69"/>
      <c r="CO540" s="69"/>
      <c r="CP540" s="69"/>
      <c r="CQ540" s="69"/>
    </row>
    <row r="541" spans="1:178" s="26" customFormat="1" x14ac:dyDescent="0.25">
      <c r="A541" s="340"/>
      <c r="B541" s="318" t="s">
        <v>22</v>
      </c>
      <c r="C541" s="341"/>
      <c r="D541" s="341">
        <v>1.3</v>
      </c>
      <c r="E541" s="341">
        <v>1.3</v>
      </c>
      <c r="F541" s="337"/>
      <c r="G541" s="337"/>
      <c r="H541" s="337"/>
      <c r="I541" s="337"/>
      <c r="J541" s="330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/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T541" s="69"/>
      <c r="AU541" s="69"/>
      <c r="AV541" s="69"/>
      <c r="AW541" s="69"/>
      <c r="AX541" s="69"/>
      <c r="AY541" s="69"/>
      <c r="AZ541" s="69"/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  <c r="BK541" s="69"/>
      <c r="BL541" s="69"/>
      <c r="BM541" s="69"/>
      <c r="BN541" s="69"/>
      <c r="BO541" s="69"/>
      <c r="BP541" s="69"/>
      <c r="BQ541" s="69"/>
      <c r="BR541" s="69"/>
      <c r="BS541" s="69"/>
      <c r="BT541" s="69"/>
      <c r="BU541" s="69"/>
      <c r="BV541" s="69"/>
      <c r="BW541" s="69"/>
      <c r="BX541" s="69"/>
      <c r="BY541" s="69"/>
      <c r="BZ541" s="69"/>
      <c r="CA541" s="69"/>
      <c r="CB541" s="69"/>
      <c r="CC541" s="69"/>
      <c r="CD541" s="69"/>
      <c r="CE541" s="69"/>
      <c r="CF541" s="69"/>
      <c r="CG541" s="69"/>
      <c r="CH541" s="69"/>
      <c r="CI541" s="69"/>
      <c r="CJ541" s="69"/>
      <c r="CK541" s="69"/>
      <c r="CL541" s="69"/>
      <c r="CM541" s="69"/>
      <c r="CN541" s="69"/>
      <c r="CO541" s="69"/>
      <c r="CP541" s="69"/>
      <c r="CQ541" s="69"/>
    </row>
    <row r="542" spans="1:178" s="26" customFormat="1" x14ac:dyDescent="0.25">
      <c r="A542" s="340"/>
      <c r="B542" s="318" t="s">
        <v>18</v>
      </c>
      <c r="C542" s="341"/>
      <c r="D542" s="341">
        <v>7</v>
      </c>
      <c r="E542" s="341">
        <v>7</v>
      </c>
      <c r="F542" s="337"/>
      <c r="G542" s="341"/>
      <c r="H542" s="341"/>
      <c r="I542" s="341"/>
      <c r="J542" s="330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  <c r="AA542" s="69"/>
      <c r="AB542" s="69"/>
      <c r="AC542" s="69"/>
      <c r="AD542" s="69"/>
      <c r="AE542" s="69"/>
      <c r="AF542" s="69"/>
      <c r="AG542" s="69"/>
      <c r="AH542" s="69"/>
      <c r="AI542" s="69"/>
      <c r="AJ542" s="69"/>
      <c r="AK542" s="69"/>
      <c r="AL542" s="69"/>
      <c r="AM542" s="69"/>
      <c r="AN542" s="69"/>
      <c r="AO542" s="69"/>
      <c r="AP542" s="69"/>
      <c r="AQ542" s="69"/>
      <c r="AR542" s="69"/>
      <c r="AS542" s="69"/>
      <c r="AT542" s="69"/>
      <c r="AU542" s="69"/>
      <c r="AV542" s="69"/>
      <c r="AW542" s="69"/>
      <c r="AX542" s="69"/>
      <c r="AY542" s="69"/>
      <c r="AZ542" s="69"/>
      <c r="BA542" s="69"/>
      <c r="BB542" s="69"/>
      <c r="BC542" s="69"/>
      <c r="BD542" s="69"/>
      <c r="BE542" s="69"/>
      <c r="BF542" s="69"/>
      <c r="BG542" s="69"/>
      <c r="BH542" s="69"/>
      <c r="BI542" s="69"/>
      <c r="BJ542" s="69"/>
      <c r="BK542" s="69"/>
      <c r="BL542" s="69"/>
      <c r="BM542" s="69"/>
      <c r="BN542" s="69"/>
      <c r="BO542" s="69"/>
      <c r="BP542" s="69"/>
      <c r="BQ542" s="69"/>
      <c r="BR542" s="69"/>
      <c r="BS542" s="69"/>
      <c r="BT542" s="69"/>
      <c r="BU542" s="69"/>
      <c r="BV542" s="69"/>
      <c r="BW542" s="69"/>
      <c r="BX542" s="69"/>
      <c r="BY542" s="69"/>
      <c r="BZ542" s="69"/>
      <c r="CA542" s="69"/>
      <c r="CB542" s="69"/>
      <c r="CC542" s="69"/>
      <c r="CD542" s="69"/>
      <c r="CE542" s="69"/>
      <c r="CF542" s="69"/>
      <c r="CG542" s="69"/>
      <c r="CH542" s="69"/>
      <c r="CI542" s="69"/>
      <c r="CJ542" s="69"/>
      <c r="CK542" s="69"/>
      <c r="CL542" s="69"/>
      <c r="CM542" s="69"/>
      <c r="CN542" s="69"/>
      <c r="CO542" s="69"/>
      <c r="CP542" s="69"/>
      <c r="CQ542" s="69"/>
    </row>
    <row r="543" spans="1:178" s="26" customFormat="1" x14ac:dyDescent="0.25">
      <c r="A543" s="404"/>
      <c r="B543" s="318" t="s">
        <v>16</v>
      </c>
      <c r="C543" s="341"/>
      <c r="D543" s="341">
        <v>75</v>
      </c>
      <c r="E543" s="341">
        <v>75</v>
      </c>
      <c r="F543" s="337"/>
      <c r="G543" s="341"/>
      <c r="H543" s="341"/>
      <c r="I543" s="341"/>
      <c r="J543" s="330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/>
      <c r="AF543" s="69"/>
      <c r="AG543" s="69"/>
      <c r="AH543" s="69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T543" s="69"/>
      <c r="AU543" s="69"/>
      <c r="AV543" s="69"/>
      <c r="AW543" s="69"/>
      <c r="AX543" s="69"/>
      <c r="AY543" s="69"/>
      <c r="AZ543" s="69"/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  <c r="BK543" s="69"/>
      <c r="BL543" s="69"/>
      <c r="BM543" s="69"/>
      <c r="BN543" s="69"/>
      <c r="BO543" s="69"/>
      <c r="BP543" s="69"/>
      <c r="BQ543" s="69"/>
      <c r="BR543" s="69"/>
      <c r="BS543" s="69"/>
      <c r="BT543" s="69"/>
      <c r="BU543" s="69"/>
      <c r="BV543" s="69"/>
      <c r="BW543" s="69"/>
      <c r="BX543" s="69"/>
      <c r="BY543" s="69"/>
      <c r="BZ543" s="69"/>
      <c r="CA543" s="69"/>
      <c r="CB543" s="69"/>
      <c r="CC543" s="69"/>
      <c r="CD543" s="69"/>
      <c r="CE543" s="69"/>
      <c r="CF543" s="69"/>
      <c r="CG543" s="69"/>
      <c r="CH543" s="69"/>
      <c r="CI543" s="69"/>
      <c r="CJ543" s="69"/>
      <c r="CK543" s="69"/>
      <c r="CL543" s="69"/>
      <c r="CM543" s="69"/>
      <c r="CN543" s="69"/>
      <c r="CO543" s="69"/>
      <c r="CP543" s="69"/>
      <c r="CQ543" s="69"/>
    </row>
    <row r="544" spans="1:178" s="26" customFormat="1" x14ac:dyDescent="0.25">
      <c r="A544" s="404"/>
      <c r="B544" s="318" t="s">
        <v>17</v>
      </c>
      <c r="C544" s="341"/>
      <c r="D544" s="337">
        <v>106</v>
      </c>
      <c r="E544" s="341">
        <v>106</v>
      </c>
      <c r="F544" s="337"/>
      <c r="G544" s="341"/>
      <c r="H544" s="357"/>
      <c r="I544" s="341"/>
      <c r="J544" s="330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  <c r="AA544" s="69"/>
      <c r="AB544" s="69"/>
      <c r="AC544" s="69"/>
      <c r="AD544" s="69"/>
      <c r="AE544" s="69"/>
      <c r="AF544" s="69"/>
      <c r="AG544" s="69"/>
      <c r="AH544" s="69"/>
      <c r="AI544" s="69"/>
      <c r="AJ544" s="69"/>
      <c r="AK544" s="69"/>
      <c r="AL544" s="69"/>
      <c r="AM544" s="69"/>
      <c r="AN544" s="69"/>
      <c r="AO544" s="69"/>
      <c r="AP544" s="69"/>
      <c r="AQ544" s="69"/>
      <c r="AR544" s="69"/>
      <c r="AS544" s="69"/>
      <c r="AT544" s="69"/>
      <c r="AU544" s="69"/>
      <c r="AV544" s="69"/>
      <c r="AW544" s="69"/>
      <c r="AX544" s="69"/>
      <c r="AY544" s="69"/>
      <c r="AZ544" s="69"/>
      <c r="BA544" s="69"/>
      <c r="BB544" s="69"/>
      <c r="BC544" s="69"/>
      <c r="BD544" s="69"/>
      <c r="BE544" s="69"/>
      <c r="BF544" s="69"/>
      <c r="BG544" s="69"/>
      <c r="BH544" s="69"/>
      <c r="BI544" s="69"/>
      <c r="BJ544" s="69"/>
      <c r="BK544" s="69"/>
      <c r="BL544" s="69"/>
      <c r="BM544" s="69"/>
      <c r="BN544" s="69"/>
      <c r="BO544" s="69"/>
      <c r="BP544" s="69"/>
      <c r="BQ544" s="69"/>
      <c r="BR544" s="69"/>
      <c r="BS544" s="69"/>
      <c r="BT544" s="69"/>
      <c r="BU544" s="69"/>
      <c r="BV544" s="69"/>
      <c r="BW544" s="69"/>
      <c r="BX544" s="69"/>
      <c r="BY544" s="69"/>
      <c r="BZ544" s="69"/>
      <c r="CA544" s="69"/>
      <c r="CB544" s="69"/>
      <c r="CC544" s="69"/>
      <c r="CD544" s="69"/>
      <c r="CE544" s="69"/>
      <c r="CF544" s="69"/>
      <c r="CG544" s="69"/>
      <c r="CH544" s="69"/>
      <c r="CI544" s="69"/>
      <c r="CJ544" s="69"/>
      <c r="CK544" s="69"/>
      <c r="CL544" s="69"/>
      <c r="CM544" s="69"/>
      <c r="CN544" s="69"/>
      <c r="CO544" s="69"/>
      <c r="CP544" s="69"/>
      <c r="CQ544" s="69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</row>
    <row r="545" spans="1:178" s="26" customFormat="1" ht="31.5" x14ac:dyDescent="0.25">
      <c r="A545" s="340" t="s">
        <v>23</v>
      </c>
      <c r="B545" s="318"/>
      <c r="C545" s="354" t="s">
        <v>156</v>
      </c>
      <c r="D545" s="355"/>
      <c r="E545" s="356"/>
      <c r="F545" s="337">
        <v>1.9</v>
      </c>
      <c r="G545" s="341">
        <v>4.4000000000000004</v>
      </c>
      <c r="H545" s="357">
        <v>13</v>
      </c>
      <c r="I545" s="341">
        <v>99</v>
      </c>
      <c r="J545" s="330" t="s">
        <v>24</v>
      </c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  <c r="AA545" s="69"/>
      <c r="AB545" s="69"/>
      <c r="AC545" s="69"/>
      <c r="AD545" s="69"/>
      <c r="AE545" s="69"/>
      <c r="AF545" s="69"/>
      <c r="AG545" s="69"/>
      <c r="AH545" s="69"/>
      <c r="AI545" s="69"/>
      <c r="AJ545" s="69"/>
      <c r="AK545" s="69"/>
      <c r="AL545" s="69"/>
      <c r="AM545" s="69"/>
      <c r="AN545" s="69"/>
      <c r="AO545" s="69"/>
      <c r="AP545" s="69"/>
      <c r="AQ545" s="69"/>
      <c r="AR545" s="69"/>
      <c r="AS545" s="69"/>
      <c r="AT545" s="69"/>
      <c r="AU545" s="69"/>
      <c r="AV545" s="69"/>
      <c r="AW545" s="69"/>
      <c r="AX545" s="69"/>
      <c r="AY545" s="69"/>
      <c r="AZ545" s="69"/>
      <c r="BA545" s="69"/>
      <c r="BB545" s="69"/>
      <c r="BC545" s="69"/>
      <c r="BD545" s="69"/>
      <c r="BE545" s="69"/>
      <c r="BF545" s="69"/>
      <c r="BG545" s="69"/>
      <c r="BH545" s="69"/>
      <c r="BI545" s="69"/>
      <c r="BJ545" s="69"/>
      <c r="BK545" s="69"/>
      <c r="BL545" s="69"/>
      <c r="BM545" s="69"/>
      <c r="BN545" s="69"/>
      <c r="BO545" s="69"/>
      <c r="BP545" s="69"/>
      <c r="BQ545" s="69"/>
      <c r="BR545" s="69"/>
      <c r="BS545" s="69"/>
      <c r="BT545" s="69"/>
      <c r="BU545" s="69"/>
      <c r="BV545" s="69"/>
      <c r="BW545" s="69"/>
      <c r="BX545" s="69"/>
      <c r="BY545" s="69"/>
      <c r="BZ545" s="69"/>
      <c r="CA545" s="69"/>
      <c r="CB545" s="69"/>
      <c r="CC545" s="69"/>
      <c r="CD545" s="69"/>
      <c r="CE545" s="69"/>
      <c r="CF545" s="69"/>
      <c r="CG545" s="69"/>
      <c r="CH545" s="69"/>
      <c r="CI545" s="69"/>
      <c r="CJ545" s="69"/>
      <c r="CK545" s="69"/>
      <c r="CL545" s="69"/>
      <c r="CM545" s="69"/>
      <c r="CN545" s="69"/>
      <c r="CO545" s="69"/>
      <c r="CP545" s="69"/>
      <c r="CQ545" s="69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</row>
    <row r="546" spans="1:178" s="26" customFormat="1" x14ac:dyDescent="0.25">
      <c r="A546" s="340"/>
      <c r="B546" s="318" t="s">
        <v>25</v>
      </c>
      <c r="C546" s="341"/>
      <c r="D546" s="337">
        <v>25</v>
      </c>
      <c r="E546" s="341">
        <v>25</v>
      </c>
      <c r="F546" s="337"/>
      <c r="G546" s="341"/>
      <c r="H546" s="341"/>
      <c r="I546" s="341"/>
      <c r="J546" s="330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  <c r="AA546" s="69"/>
      <c r="AB546" s="69"/>
      <c r="AC546" s="69"/>
      <c r="AD546" s="69"/>
      <c r="AE546" s="69"/>
      <c r="AF546" s="69"/>
      <c r="AG546" s="69"/>
      <c r="AH546" s="69"/>
      <c r="AI546" s="69"/>
      <c r="AJ546" s="69"/>
      <c r="AK546" s="69"/>
      <c r="AL546" s="69"/>
      <c r="AM546" s="69"/>
      <c r="AN546" s="69"/>
      <c r="AO546" s="69"/>
      <c r="AP546" s="69"/>
      <c r="AQ546" s="69"/>
      <c r="AR546" s="69"/>
      <c r="AS546" s="69"/>
      <c r="AT546" s="69"/>
      <c r="AU546" s="69"/>
      <c r="AV546" s="69"/>
      <c r="AW546" s="69"/>
      <c r="AX546" s="69"/>
      <c r="AY546" s="69"/>
      <c r="AZ546" s="69"/>
      <c r="BA546" s="69"/>
      <c r="BB546" s="69"/>
      <c r="BC546" s="69"/>
      <c r="BD546" s="69"/>
      <c r="BE546" s="69"/>
      <c r="BF546" s="69"/>
      <c r="BG546" s="69"/>
      <c r="BH546" s="69"/>
      <c r="BI546" s="69"/>
      <c r="BJ546" s="69"/>
      <c r="BK546" s="69"/>
      <c r="BL546" s="69"/>
      <c r="BM546" s="69"/>
      <c r="BN546" s="69"/>
      <c r="BO546" s="69"/>
      <c r="BP546" s="69"/>
      <c r="BQ546" s="69"/>
      <c r="BR546" s="69"/>
      <c r="BS546" s="69"/>
      <c r="BT546" s="69"/>
      <c r="BU546" s="69"/>
      <c r="BV546" s="69"/>
      <c r="BW546" s="69"/>
      <c r="BX546" s="69"/>
      <c r="BY546" s="69"/>
      <c r="BZ546" s="69"/>
      <c r="CA546" s="69"/>
      <c r="CB546" s="69"/>
      <c r="CC546" s="69"/>
      <c r="CD546" s="69"/>
      <c r="CE546" s="69"/>
      <c r="CF546" s="69"/>
      <c r="CG546" s="69"/>
      <c r="CH546" s="69"/>
      <c r="CI546" s="69"/>
      <c r="CJ546" s="69"/>
      <c r="CK546" s="69"/>
      <c r="CL546" s="69"/>
      <c r="CM546" s="69"/>
      <c r="CN546" s="69"/>
      <c r="CO546" s="69"/>
      <c r="CP546" s="69"/>
      <c r="CQ546" s="69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</row>
    <row r="547" spans="1:178" s="26" customFormat="1" ht="16.5" thickBot="1" x14ac:dyDescent="0.3">
      <c r="A547" s="340"/>
      <c r="B547" s="318" t="s">
        <v>20</v>
      </c>
      <c r="C547" s="341"/>
      <c r="D547" s="337">
        <v>5</v>
      </c>
      <c r="E547" s="341">
        <v>5</v>
      </c>
      <c r="F547" s="337" t="s">
        <v>1</v>
      </c>
      <c r="G547" s="341"/>
      <c r="H547" s="341"/>
      <c r="I547" s="341"/>
      <c r="J547" s="330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  <c r="AC547" s="69"/>
      <c r="AD547" s="69"/>
      <c r="AE547" s="69"/>
      <c r="AF547" s="69"/>
      <c r="AG547" s="69"/>
      <c r="AH547" s="69"/>
      <c r="AI547" s="69"/>
      <c r="AJ547" s="69"/>
      <c r="AK547" s="69"/>
      <c r="AL547" s="69"/>
      <c r="AM547" s="69"/>
      <c r="AN547" s="69"/>
      <c r="AO547" s="69"/>
      <c r="AP547" s="69"/>
      <c r="AQ547" s="69"/>
      <c r="AR547" s="69"/>
      <c r="AS547" s="69"/>
      <c r="AT547" s="69"/>
      <c r="AU547" s="69"/>
      <c r="AV547" s="69"/>
      <c r="AW547" s="69"/>
      <c r="AX547" s="69"/>
      <c r="AY547" s="69"/>
      <c r="AZ547" s="69"/>
      <c r="BA547" s="69"/>
      <c r="BB547" s="69"/>
      <c r="BC547" s="69"/>
      <c r="BD547" s="69"/>
      <c r="BE547" s="69"/>
      <c r="BF547" s="69"/>
      <c r="BG547" s="69"/>
      <c r="BH547" s="69"/>
      <c r="BI547" s="69"/>
      <c r="BJ547" s="69"/>
      <c r="BK547" s="69"/>
      <c r="BL547" s="69"/>
      <c r="BM547" s="69"/>
      <c r="BN547" s="69"/>
      <c r="BO547" s="69"/>
      <c r="BP547" s="69"/>
      <c r="BQ547" s="69"/>
      <c r="BR547" s="69"/>
      <c r="BS547" s="69"/>
      <c r="BT547" s="69"/>
      <c r="BU547" s="69"/>
      <c r="BV547" s="69"/>
      <c r="BW547" s="69"/>
      <c r="BX547" s="69"/>
      <c r="BY547" s="69"/>
      <c r="BZ547" s="69"/>
      <c r="CA547" s="69"/>
      <c r="CB547" s="69"/>
      <c r="CC547" s="69"/>
      <c r="CD547" s="69"/>
      <c r="CE547" s="69"/>
      <c r="CF547" s="69"/>
      <c r="CG547" s="69"/>
      <c r="CH547" s="69"/>
      <c r="CI547" s="69"/>
      <c r="CJ547" s="69"/>
      <c r="CK547" s="69"/>
      <c r="CL547" s="69"/>
      <c r="CM547" s="69"/>
      <c r="CN547" s="69"/>
      <c r="CO547" s="69"/>
      <c r="CP547" s="69"/>
      <c r="CQ547" s="69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</row>
    <row r="548" spans="1:178" s="26" customFormat="1" ht="16.5" thickBot="1" x14ac:dyDescent="0.3">
      <c r="A548" s="358" t="s">
        <v>26</v>
      </c>
      <c r="B548" s="359"/>
      <c r="C548" s="360">
        <v>355</v>
      </c>
      <c r="D548" s="361"/>
      <c r="E548" s="360"/>
      <c r="F548" s="332">
        <f>SUM(F532:F547)</f>
        <v>10.220000000000001</v>
      </c>
      <c r="G548" s="332">
        <f>SUM(G532:G547)</f>
        <v>12.31</v>
      </c>
      <c r="H548" s="332">
        <f>SUM(H532:H547)</f>
        <v>39.549999999999997</v>
      </c>
      <c r="I548" s="332">
        <f>SUM(I532:I547)</f>
        <v>310</v>
      </c>
      <c r="J548" s="333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/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/>
      <c r="BG548" s="69"/>
      <c r="BH548" s="69"/>
      <c r="BI548" s="69"/>
      <c r="BJ548" s="69"/>
      <c r="BK548" s="69"/>
      <c r="BL548" s="69"/>
      <c r="BM548" s="69"/>
      <c r="BN548" s="69"/>
      <c r="BO548" s="69"/>
      <c r="BP548" s="69"/>
      <c r="BQ548" s="69"/>
      <c r="BR548" s="69"/>
      <c r="BS548" s="69"/>
      <c r="BT548" s="69"/>
      <c r="BU548" s="69"/>
      <c r="BV548" s="69"/>
      <c r="BW548" s="69"/>
      <c r="BX548" s="69"/>
      <c r="BY548" s="69"/>
      <c r="BZ548" s="69"/>
      <c r="CA548" s="69"/>
      <c r="CB548" s="69"/>
      <c r="CC548" s="69"/>
      <c r="CD548" s="69"/>
      <c r="CE548" s="69"/>
      <c r="CF548" s="69"/>
      <c r="CG548" s="69"/>
      <c r="CH548" s="69"/>
      <c r="CI548" s="69"/>
      <c r="CJ548" s="69"/>
      <c r="CK548" s="69"/>
      <c r="CL548" s="69"/>
      <c r="CM548" s="69"/>
      <c r="CN548" s="69"/>
      <c r="CO548" s="69"/>
      <c r="CP548" s="69"/>
      <c r="CQ548" s="69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</row>
    <row r="549" spans="1:178" x14ac:dyDescent="0.25">
      <c r="A549" s="340" t="s">
        <v>27</v>
      </c>
      <c r="C549" s="341">
        <v>125</v>
      </c>
      <c r="D549" s="357">
        <v>125</v>
      </c>
      <c r="E549" s="341">
        <v>125</v>
      </c>
      <c r="F549" s="342">
        <v>0.9</v>
      </c>
      <c r="G549" s="329">
        <v>0.8</v>
      </c>
      <c r="H549" s="320">
        <v>22</v>
      </c>
      <c r="I549" s="329">
        <v>91</v>
      </c>
      <c r="J549" s="330" t="s">
        <v>406</v>
      </c>
    </row>
    <row r="550" spans="1:178" ht="16.5" thickBot="1" x14ac:dyDescent="0.3">
      <c r="A550" s="340"/>
      <c r="C550" s="341"/>
      <c r="D550" s="357"/>
      <c r="E550" s="341"/>
      <c r="F550" s="342"/>
      <c r="G550" s="329"/>
      <c r="I550" s="329"/>
      <c r="J550" s="330"/>
    </row>
    <row r="551" spans="1:178" ht="16.5" thickBot="1" x14ac:dyDescent="0.3">
      <c r="A551" s="358" t="s">
        <v>26</v>
      </c>
      <c r="B551" s="359"/>
      <c r="C551" s="360">
        <v>125</v>
      </c>
      <c r="D551" s="481"/>
      <c r="E551" s="362"/>
      <c r="F551" s="331">
        <f>SUM(F549:F550)</f>
        <v>0.9</v>
      </c>
      <c r="G551" s="331">
        <f>SUM(G549:G550)</f>
        <v>0.8</v>
      </c>
      <c r="H551" s="331">
        <f>SUM(H549:H550)</f>
        <v>22</v>
      </c>
      <c r="I551" s="331">
        <f>SUM(I549:I550)</f>
        <v>91</v>
      </c>
      <c r="J551" s="333"/>
    </row>
    <row r="552" spans="1:178" ht="16.5" thickBot="1" x14ac:dyDescent="0.3">
      <c r="A552" s="334"/>
      <c r="B552" s="335"/>
      <c r="C552" s="336">
        <v>480</v>
      </c>
      <c r="D552" s="335"/>
      <c r="E552" s="338"/>
      <c r="F552" s="364">
        <f>F548+F551</f>
        <v>11.120000000000001</v>
      </c>
      <c r="G552" s="364">
        <f t="shared" ref="G552:I552" si="0">G548+G551</f>
        <v>13.110000000000001</v>
      </c>
      <c r="H552" s="364">
        <f t="shared" si="0"/>
        <v>61.55</v>
      </c>
      <c r="I552" s="364">
        <f t="shared" si="0"/>
        <v>401</v>
      </c>
      <c r="J552" s="323"/>
    </row>
    <row r="553" spans="1:178" x14ac:dyDescent="0.25">
      <c r="A553" s="334"/>
      <c r="B553" s="335" t="s">
        <v>28</v>
      </c>
      <c r="C553" s="407"/>
      <c r="D553" s="363"/>
      <c r="E553" s="408"/>
      <c r="F553" s="364"/>
      <c r="G553" s="321"/>
      <c r="H553" s="364"/>
      <c r="I553" s="321"/>
      <c r="J553" s="323"/>
    </row>
    <row r="554" spans="1:178" s="69" customFormat="1" x14ac:dyDescent="0.25">
      <c r="A554" s="355" t="s">
        <v>427</v>
      </c>
      <c r="B554" s="318"/>
      <c r="C554" s="341">
        <v>30</v>
      </c>
      <c r="D554" s="320"/>
      <c r="E554" s="329"/>
      <c r="F554" s="320">
        <v>0.36</v>
      </c>
      <c r="G554" s="329">
        <v>1.5</v>
      </c>
      <c r="H554" s="320">
        <v>2.52</v>
      </c>
      <c r="I554" s="342">
        <v>25</v>
      </c>
      <c r="J554" s="375" t="s">
        <v>447</v>
      </c>
    </row>
    <row r="555" spans="1:178" s="69" customFormat="1" x14ac:dyDescent="0.25">
      <c r="A555" s="355"/>
      <c r="B555" s="750" t="s">
        <v>29</v>
      </c>
      <c r="C555" s="343"/>
      <c r="D555" s="320">
        <v>39.68</v>
      </c>
      <c r="E555" s="329">
        <v>31</v>
      </c>
      <c r="F555" s="320"/>
      <c r="G555" s="329"/>
      <c r="H555" s="320"/>
      <c r="I555" s="342"/>
      <c r="J555" s="330"/>
    </row>
    <row r="556" spans="1:178" ht="31.5" x14ac:dyDescent="0.25">
      <c r="A556" s="340" t="s">
        <v>383</v>
      </c>
      <c r="B556" s="388"/>
      <c r="C556" s="387" t="s">
        <v>196</v>
      </c>
      <c r="D556" s="354"/>
      <c r="E556" s="401"/>
      <c r="F556" s="329">
        <v>2.87</v>
      </c>
      <c r="G556" s="329">
        <v>3.2</v>
      </c>
      <c r="H556" s="320">
        <v>15.49</v>
      </c>
      <c r="I556" s="329">
        <v>102</v>
      </c>
      <c r="J556" s="409" t="s">
        <v>442</v>
      </c>
    </row>
    <row r="557" spans="1:178" s="26" customFormat="1" x14ac:dyDescent="0.25">
      <c r="A557" s="340"/>
      <c r="B557" s="388" t="s">
        <v>83</v>
      </c>
      <c r="C557" s="387"/>
      <c r="D557" s="341">
        <v>22.61</v>
      </c>
      <c r="E557" s="357">
        <v>14.7</v>
      </c>
      <c r="F557" s="342"/>
      <c r="G557" s="342"/>
      <c r="H557" s="342"/>
      <c r="I557" s="342"/>
      <c r="J557" s="330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/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/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69"/>
      <c r="CA557" s="69"/>
      <c r="CB557" s="69"/>
      <c r="CC557" s="69"/>
      <c r="CD557" s="69"/>
      <c r="CE557" s="69"/>
      <c r="CF557" s="69"/>
      <c r="CG557" s="69"/>
      <c r="CH557" s="69"/>
      <c r="CI557" s="69"/>
      <c r="CJ557" s="69"/>
      <c r="CK557" s="69"/>
      <c r="CL557" s="69"/>
      <c r="CM557" s="69"/>
      <c r="CN557" s="69"/>
      <c r="CO557" s="69"/>
      <c r="CP557" s="69"/>
      <c r="CQ557" s="69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</row>
    <row r="558" spans="1:178" x14ac:dyDescent="0.25">
      <c r="A558" s="340"/>
      <c r="B558" s="750" t="s">
        <v>30</v>
      </c>
      <c r="C558" s="387"/>
      <c r="D558" s="370">
        <v>42.9</v>
      </c>
      <c r="E558" s="369">
        <v>30</v>
      </c>
      <c r="F558" s="329"/>
      <c r="G558" s="329"/>
      <c r="I558" s="329"/>
      <c r="J558" s="330"/>
    </row>
    <row r="559" spans="1:178" x14ac:dyDescent="0.25">
      <c r="A559" s="340"/>
      <c r="B559" s="750" t="s">
        <v>101</v>
      </c>
      <c r="C559" s="387"/>
      <c r="D559" s="370">
        <v>15.2</v>
      </c>
      <c r="E559" s="369">
        <v>15.01</v>
      </c>
      <c r="F559" s="329"/>
      <c r="G559" s="329"/>
      <c r="I559" s="329"/>
      <c r="J559" s="330"/>
    </row>
    <row r="560" spans="1:178" x14ac:dyDescent="0.25">
      <c r="A560" s="340"/>
      <c r="B560" s="750" t="s">
        <v>32</v>
      </c>
      <c r="C560" s="387"/>
      <c r="D560" s="329">
        <v>7.5</v>
      </c>
      <c r="E560" s="369">
        <v>6</v>
      </c>
      <c r="F560" s="329"/>
      <c r="G560" s="329"/>
      <c r="I560" s="329"/>
      <c r="J560" s="330"/>
    </row>
    <row r="561" spans="1:95" x14ac:dyDescent="0.25">
      <c r="A561" s="340"/>
      <c r="B561" s="388" t="s">
        <v>33</v>
      </c>
      <c r="C561" s="387"/>
      <c r="D561" s="341">
        <v>7.14</v>
      </c>
      <c r="E561" s="539">
        <v>5.9997400000000001</v>
      </c>
      <c r="F561" s="329"/>
      <c r="G561" s="329"/>
      <c r="I561" s="329"/>
      <c r="J561" s="330"/>
    </row>
    <row r="562" spans="1:95" x14ac:dyDescent="0.25">
      <c r="A562" s="340"/>
      <c r="B562" s="388" t="s">
        <v>34</v>
      </c>
      <c r="C562" s="387"/>
      <c r="D562" s="370">
        <v>2</v>
      </c>
      <c r="E562" s="369">
        <v>2</v>
      </c>
      <c r="F562" s="329"/>
      <c r="G562" s="329"/>
      <c r="I562" s="329"/>
      <c r="J562" s="330"/>
    </row>
    <row r="563" spans="1:95" x14ac:dyDescent="0.25">
      <c r="A563" s="340"/>
      <c r="B563" s="388" t="s">
        <v>19</v>
      </c>
      <c r="C563" s="387"/>
      <c r="D563" s="370">
        <v>1</v>
      </c>
      <c r="E563" s="369">
        <v>1</v>
      </c>
      <c r="F563" s="329"/>
      <c r="G563" s="329"/>
      <c r="I563" s="329"/>
      <c r="J563" s="330"/>
    </row>
    <row r="564" spans="1:95" x14ac:dyDescent="0.25">
      <c r="A564" s="340"/>
      <c r="B564" s="388" t="s">
        <v>17</v>
      </c>
      <c r="C564" s="387"/>
      <c r="D564" s="370">
        <v>108</v>
      </c>
      <c r="E564" s="369">
        <v>108</v>
      </c>
      <c r="F564" s="329"/>
      <c r="G564" s="329"/>
      <c r="I564" s="329"/>
      <c r="J564" s="330"/>
    </row>
    <row r="565" spans="1:95" x14ac:dyDescent="0.25">
      <c r="A565" s="340"/>
      <c r="B565" s="750" t="s">
        <v>38</v>
      </c>
      <c r="C565" s="343"/>
      <c r="D565" s="320">
        <v>14.4</v>
      </c>
      <c r="E565" s="329">
        <v>12</v>
      </c>
      <c r="G565" s="329"/>
      <c r="I565" s="342"/>
      <c r="J565" s="330"/>
    </row>
    <row r="566" spans="1:95" x14ac:dyDescent="0.25">
      <c r="A566" s="340"/>
      <c r="B566" s="388" t="s">
        <v>20</v>
      </c>
      <c r="C566" s="343"/>
      <c r="D566" s="320">
        <v>2</v>
      </c>
      <c r="E566" s="329">
        <v>2</v>
      </c>
      <c r="G566" s="329"/>
      <c r="I566" s="342"/>
      <c r="J566" s="330"/>
    </row>
    <row r="567" spans="1:95" s="26" customFormat="1" ht="28.5" customHeight="1" x14ac:dyDescent="0.25">
      <c r="A567" s="411" t="s">
        <v>412</v>
      </c>
      <c r="B567" s="345"/>
      <c r="C567" s="540">
        <v>50</v>
      </c>
      <c r="D567" s="541"/>
      <c r="E567" s="349"/>
      <c r="F567" s="349">
        <v>6.14</v>
      </c>
      <c r="G567" s="350">
        <v>7.86</v>
      </c>
      <c r="H567" s="542">
        <v>8.57</v>
      </c>
      <c r="I567" s="349">
        <v>130</v>
      </c>
      <c r="J567" s="356" t="s">
        <v>448</v>
      </c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  <c r="AA567" s="69"/>
      <c r="AB567" s="69"/>
      <c r="AC567" s="69"/>
      <c r="AD567" s="69"/>
      <c r="AE567" s="69"/>
      <c r="AF567" s="69"/>
      <c r="AG567" s="69"/>
      <c r="AH567" s="69"/>
      <c r="AI567" s="69"/>
      <c r="AJ567" s="69"/>
      <c r="AK567" s="69"/>
      <c r="AL567" s="69"/>
      <c r="AM567" s="69"/>
      <c r="AN567" s="69"/>
      <c r="AO567" s="69"/>
      <c r="AP567" s="69"/>
      <c r="AQ567" s="69"/>
      <c r="AR567" s="69"/>
      <c r="AS567" s="69"/>
      <c r="AT567" s="69"/>
      <c r="AU567" s="69"/>
      <c r="AV567" s="69"/>
      <c r="AW567" s="69"/>
      <c r="AX567" s="69"/>
      <c r="AY567" s="69"/>
      <c r="AZ567" s="69"/>
      <c r="BA567" s="69"/>
      <c r="BB567" s="69"/>
      <c r="BC567" s="69"/>
      <c r="BD567" s="69"/>
      <c r="BE567" s="69"/>
      <c r="BF567" s="69"/>
      <c r="BG567" s="69"/>
      <c r="BH567" s="69"/>
      <c r="BI567" s="69"/>
      <c r="BJ567" s="69"/>
      <c r="BK567" s="69"/>
      <c r="BL567" s="69"/>
      <c r="BM567" s="69"/>
      <c r="BN567" s="69"/>
      <c r="BO567" s="69"/>
      <c r="BP567" s="69"/>
      <c r="BQ567" s="69"/>
      <c r="BR567" s="69"/>
      <c r="BS567" s="69"/>
      <c r="BT567" s="69"/>
      <c r="BU567" s="69"/>
      <c r="BV567" s="69"/>
      <c r="BW567" s="69"/>
      <c r="BX567" s="69"/>
      <c r="BY567" s="69"/>
      <c r="BZ567" s="69"/>
      <c r="CA567" s="69"/>
      <c r="CB567" s="69"/>
      <c r="CC567" s="69"/>
      <c r="CD567" s="69"/>
      <c r="CE567" s="69"/>
      <c r="CF567" s="69"/>
      <c r="CG567" s="69"/>
      <c r="CH567" s="69"/>
      <c r="CI567" s="69"/>
      <c r="CJ567" s="69"/>
      <c r="CK567" s="69"/>
      <c r="CL567" s="69"/>
      <c r="CM567" s="69"/>
      <c r="CN567" s="69"/>
      <c r="CO567" s="69"/>
      <c r="CP567" s="69"/>
      <c r="CQ567" s="69"/>
    </row>
    <row r="568" spans="1:95" s="26" customFormat="1" x14ac:dyDescent="0.25">
      <c r="A568" s="344"/>
      <c r="B568" s="750" t="s">
        <v>141</v>
      </c>
      <c r="C568" s="540"/>
      <c r="D568" s="541">
        <v>37.14</v>
      </c>
      <c r="E568" s="349">
        <v>37.14</v>
      </c>
      <c r="F568" s="349"/>
      <c r="G568" s="350"/>
      <c r="H568" s="542"/>
      <c r="I568" s="349"/>
      <c r="J568" s="356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  <c r="AA568" s="69"/>
      <c r="AB568" s="69"/>
      <c r="AC568" s="69"/>
      <c r="AD568" s="69"/>
      <c r="AE568" s="69"/>
      <c r="AF568" s="69"/>
      <c r="AG568" s="69"/>
      <c r="AH568" s="69"/>
      <c r="AI568" s="69"/>
      <c r="AJ568" s="69"/>
      <c r="AK568" s="69"/>
      <c r="AL568" s="69"/>
      <c r="AM568" s="69"/>
      <c r="AN568" s="69"/>
      <c r="AO568" s="69"/>
      <c r="AP568" s="69"/>
      <c r="AQ568" s="69"/>
      <c r="AR568" s="69"/>
      <c r="AS568" s="69"/>
      <c r="AT568" s="69"/>
      <c r="AU568" s="69"/>
      <c r="AV568" s="69"/>
      <c r="AW568" s="69"/>
      <c r="AX568" s="69"/>
      <c r="AY568" s="69"/>
      <c r="AZ568" s="69"/>
      <c r="BA568" s="69"/>
      <c r="BB568" s="69"/>
      <c r="BC568" s="69"/>
      <c r="BD568" s="69"/>
      <c r="BE568" s="69"/>
      <c r="BF568" s="69"/>
      <c r="BG568" s="69"/>
      <c r="BH568" s="69"/>
      <c r="BI568" s="69"/>
      <c r="BJ568" s="69"/>
      <c r="BK568" s="69"/>
      <c r="BL568" s="69"/>
      <c r="BM568" s="69"/>
      <c r="BN568" s="69"/>
      <c r="BO568" s="69"/>
      <c r="BP568" s="69"/>
      <c r="BQ568" s="69"/>
      <c r="BR568" s="69"/>
      <c r="BS568" s="69"/>
      <c r="BT568" s="69"/>
      <c r="BU568" s="69"/>
      <c r="BV568" s="69"/>
      <c r="BW568" s="69"/>
      <c r="BX568" s="69"/>
      <c r="BY568" s="69"/>
      <c r="BZ568" s="69"/>
      <c r="CA568" s="69"/>
      <c r="CB568" s="69"/>
      <c r="CC568" s="69"/>
      <c r="CD568" s="69"/>
      <c r="CE568" s="69"/>
      <c r="CF568" s="69"/>
      <c r="CG568" s="69"/>
      <c r="CH568" s="69"/>
      <c r="CI568" s="69"/>
      <c r="CJ568" s="69"/>
      <c r="CK568" s="69"/>
      <c r="CL568" s="69"/>
      <c r="CM568" s="69"/>
      <c r="CN568" s="69"/>
      <c r="CO568" s="69"/>
      <c r="CP568" s="69"/>
      <c r="CQ568" s="69"/>
    </row>
    <row r="569" spans="1:95" s="26" customFormat="1" x14ac:dyDescent="0.25">
      <c r="A569" s="344"/>
      <c r="B569" s="750" t="s">
        <v>38</v>
      </c>
      <c r="C569" s="540"/>
      <c r="D569" s="541">
        <v>4.29</v>
      </c>
      <c r="E569" s="349">
        <v>4.29</v>
      </c>
      <c r="F569" s="349"/>
      <c r="G569" s="350"/>
      <c r="H569" s="542"/>
      <c r="I569" s="349"/>
      <c r="J569" s="356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  <c r="AC569" s="69"/>
      <c r="AD569" s="69"/>
      <c r="AE569" s="69"/>
      <c r="AF569" s="69"/>
      <c r="AG569" s="69"/>
      <c r="AH569" s="69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  <c r="BK569" s="69"/>
      <c r="BL569" s="69"/>
      <c r="BM569" s="69"/>
      <c r="BN569" s="69"/>
      <c r="BO569" s="69"/>
      <c r="BP569" s="69"/>
      <c r="BQ569" s="69"/>
      <c r="BR569" s="69"/>
      <c r="BS569" s="69"/>
      <c r="BT569" s="69"/>
      <c r="BU569" s="69"/>
      <c r="BV569" s="69"/>
      <c r="BW569" s="69"/>
      <c r="BX569" s="69"/>
      <c r="BY569" s="69"/>
      <c r="BZ569" s="69"/>
      <c r="CA569" s="69"/>
      <c r="CB569" s="69"/>
      <c r="CC569" s="69"/>
      <c r="CD569" s="69"/>
      <c r="CE569" s="69"/>
      <c r="CF569" s="69"/>
      <c r="CG569" s="69"/>
      <c r="CH569" s="69"/>
      <c r="CI569" s="69"/>
      <c r="CJ569" s="69"/>
      <c r="CK569" s="69"/>
      <c r="CL569" s="69"/>
      <c r="CM569" s="69"/>
      <c r="CN569" s="69"/>
      <c r="CO569" s="69"/>
      <c r="CP569" s="69"/>
      <c r="CQ569" s="69"/>
    </row>
    <row r="570" spans="1:95" s="26" customFormat="1" x14ac:dyDescent="0.25">
      <c r="A570" s="344"/>
      <c r="B570" s="750" t="s">
        <v>33</v>
      </c>
      <c r="C570" s="540"/>
      <c r="D570" s="541">
        <v>10.199999999999999</v>
      </c>
      <c r="E570" s="349">
        <v>8.5679999999999996</v>
      </c>
      <c r="F570" s="349"/>
      <c r="G570" s="350"/>
      <c r="H570" s="542"/>
      <c r="I570" s="349"/>
      <c r="J570" s="356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  <c r="AA570" s="69"/>
      <c r="AB570" s="69"/>
      <c r="AC570" s="69"/>
      <c r="AD570" s="69"/>
      <c r="AE570" s="69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T570" s="69"/>
      <c r="AU570" s="69"/>
      <c r="AV570" s="69"/>
      <c r="AW570" s="69"/>
      <c r="AX570" s="69"/>
      <c r="AY570" s="69"/>
      <c r="AZ570" s="69"/>
      <c r="BA570" s="69"/>
      <c r="BB570" s="69"/>
      <c r="BC570" s="69"/>
      <c r="BD570" s="69"/>
      <c r="BE570" s="69"/>
      <c r="BF570" s="69"/>
      <c r="BG570" s="69"/>
      <c r="BH570" s="69"/>
      <c r="BI570" s="69"/>
      <c r="BJ570" s="69"/>
      <c r="BK570" s="69"/>
      <c r="BL570" s="69"/>
      <c r="BM570" s="69"/>
      <c r="BN570" s="69"/>
      <c r="BO570" s="69"/>
      <c r="BP570" s="69"/>
      <c r="BQ570" s="69"/>
      <c r="BR570" s="69"/>
      <c r="BS570" s="69"/>
      <c r="BT570" s="69"/>
      <c r="BU570" s="69"/>
      <c r="BV570" s="69"/>
      <c r="BW570" s="69"/>
      <c r="BX570" s="69"/>
      <c r="BY570" s="69"/>
      <c r="BZ570" s="69"/>
      <c r="CA570" s="69"/>
      <c r="CB570" s="69"/>
      <c r="CC570" s="69"/>
      <c r="CD570" s="69"/>
      <c r="CE570" s="69"/>
      <c r="CF570" s="69"/>
      <c r="CG570" s="69"/>
      <c r="CH570" s="69"/>
      <c r="CI570" s="69"/>
      <c r="CJ570" s="69"/>
      <c r="CK570" s="69"/>
      <c r="CL570" s="69"/>
      <c r="CM570" s="69"/>
      <c r="CN570" s="69"/>
      <c r="CO570" s="69"/>
      <c r="CP570" s="69"/>
      <c r="CQ570" s="69"/>
    </row>
    <row r="571" spans="1:95" s="26" customFormat="1" x14ac:dyDescent="0.25">
      <c r="A571" s="344"/>
      <c r="B571" s="345" t="s">
        <v>17</v>
      </c>
      <c r="C571" s="540"/>
      <c r="D571" s="541">
        <v>10.71</v>
      </c>
      <c r="E571" s="349">
        <v>10.71</v>
      </c>
      <c r="F571" s="349"/>
      <c r="G571" s="350"/>
      <c r="H571" s="542"/>
      <c r="I571" s="349"/>
      <c r="J571" s="356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  <c r="AC571" s="69"/>
      <c r="AD571" s="69"/>
      <c r="AE571" s="69"/>
      <c r="AF571" s="69"/>
      <c r="AG571" s="69"/>
      <c r="AH571" s="69"/>
      <c r="AI571" s="69"/>
      <c r="AJ571" s="69"/>
      <c r="AK571" s="69"/>
      <c r="AL571" s="69"/>
      <c r="AM571" s="69"/>
      <c r="AN571" s="69"/>
      <c r="AO571" s="69"/>
      <c r="AP571" s="69"/>
      <c r="AQ571" s="69"/>
      <c r="AR571" s="69"/>
      <c r="AS571" s="69"/>
      <c r="AT571" s="69"/>
      <c r="AU571" s="69"/>
      <c r="AV571" s="69"/>
      <c r="AW571" s="69"/>
      <c r="AX571" s="69"/>
      <c r="AY571" s="69"/>
      <c r="AZ571" s="69"/>
      <c r="BA571" s="69"/>
      <c r="BB571" s="69"/>
      <c r="BC571" s="69"/>
      <c r="BD571" s="69"/>
      <c r="BE571" s="69"/>
      <c r="BF571" s="69"/>
      <c r="BG571" s="69"/>
      <c r="BH571" s="69"/>
      <c r="BI571" s="69"/>
      <c r="BJ571" s="69"/>
      <c r="BK571" s="69"/>
      <c r="BL571" s="69"/>
      <c r="BM571" s="69"/>
      <c r="BN571" s="69"/>
      <c r="BO571" s="69"/>
      <c r="BP571" s="69"/>
      <c r="BQ571" s="69"/>
      <c r="BR571" s="69"/>
      <c r="BS571" s="69"/>
      <c r="BT571" s="69"/>
      <c r="BU571" s="69"/>
      <c r="BV571" s="69"/>
      <c r="BW571" s="69"/>
      <c r="BX571" s="69"/>
      <c r="BY571" s="69"/>
      <c r="BZ571" s="69"/>
      <c r="CA571" s="69"/>
      <c r="CB571" s="69"/>
      <c r="CC571" s="69"/>
      <c r="CD571" s="69"/>
      <c r="CE571" s="69"/>
      <c r="CF571" s="69"/>
      <c r="CG571" s="69"/>
      <c r="CH571" s="69"/>
      <c r="CI571" s="69"/>
      <c r="CJ571" s="69"/>
      <c r="CK571" s="69"/>
      <c r="CL571" s="69"/>
      <c r="CM571" s="69"/>
      <c r="CN571" s="69"/>
      <c r="CO571" s="69"/>
      <c r="CP571" s="69"/>
      <c r="CQ571" s="69"/>
    </row>
    <row r="572" spans="1:95" s="26" customFormat="1" x14ac:dyDescent="0.25">
      <c r="A572" s="344"/>
      <c r="B572" s="750" t="s">
        <v>20</v>
      </c>
      <c r="C572" s="540"/>
      <c r="D572" s="541">
        <v>1.86</v>
      </c>
      <c r="E572" s="349">
        <v>1.86</v>
      </c>
      <c r="F572" s="349"/>
      <c r="G572" s="350"/>
      <c r="H572" s="542"/>
      <c r="I572" s="349"/>
      <c r="J572" s="356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  <c r="AA572" s="69"/>
      <c r="AB572" s="69"/>
      <c r="AC572" s="69"/>
      <c r="AD572" s="69"/>
      <c r="AE572" s="69"/>
      <c r="AF572" s="69"/>
      <c r="AG572" s="69"/>
      <c r="AH572" s="69"/>
      <c r="AI572" s="69"/>
      <c r="AJ572" s="69"/>
      <c r="AK572" s="69"/>
      <c r="AL572" s="69"/>
      <c r="AM572" s="69"/>
      <c r="AN572" s="69"/>
      <c r="AO572" s="69"/>
      <c r="AP572" s="69"/>
      <c r="AQ572" s="69"/>
      <c r="AR572" s="69"/>
      <c r="AS572" s="69"/>
      <c r="AT572" s="69"/>
      <c r="AU572" s="69"/>
      <c r="AV572" s="69"/>
      <c r="AW572" s="69"/>
      <c r="AX572" s="69"/>
      <c r="AY572" s="69"/>
      <c r="AZ572" s="69"/>
      <c r="BA572" s="69"/>
      <c r="BB572" s="69"/>
      <c r="BC572" s="69"/>
      <c r="BD572" s="69"/>
      <c r="BE572" s="69"/>
      <c r="BF572" s="69"/>
      <c r="BG572" s="69"/>
      <c r="BH572" s="69"/>
      <c r="BI572" s="69"/>
      <c r="BJ572" s="69"/>
      <c r="BK572" s="69"/>
      <c r="BL572" s="69"/>
      <c r="BM572" s="69"/>
      <c r="BN572" s="69"/>
      <c r="BO572" s="69"/>
      <c r="BP572" s="69"/>
      <c r="BQ572" s="69"/>
      <c r="BR572" s="69"/>
      <c r="BS572" s="69"/>
      <c r="BT572" s="69"/>
      <c r="BU572" s="69"/>
      <c r="BV572" s="69"/>
      <c r="BW572" s="69"/>
      <c r="BX572" s="69"/>
      <c r="BY572" s="69"/>
      <c r="BZ572" s="69"/>
      <c r="CA572" s="69"/>
      <c r="CB572" s="69"/>
      <c r="CC572" s="69"/>
      <c r="CD572" s="69"/>
      <c r="CE572" s="69"/>
      <c r="CF572" s="69"/>
      <c r="CG572" s="69"/>
      <c r="CH572" s="69"/>
      <c r="CI572" s="69"/>
      <c r="CJ572" s="69"/>
      <c r="CK572" s="69"/>
      <c r="CL572" s="69"/>
      <c r="CM572" s="69"/>
      <c r="CN572" s="69"/>
      <c r="CO572" s="69"/>
      <c r="CP572" s="69"/>
      <c r="CQ572" s="69"/>
    </row>
    <row r="573" spans="1:95" s="26" customFormat="1" x14ac:dyDescent="0.25">
      <c r="A573" s="344"/>
      <c r="B573" s="750" t="s">
        <v>19</v>
      </c>
      <c r="C573" s="540"/>
      <c r="D573" s="541">
        <v>0.36</v>
      </c>
      <c r="E573" s="349">
        <v>0.36</v>
      </c>
      <c r="F573" s="349"/>
      <c r="G573" s="350"/>
      <c r="H573" s="542"/>
      <c r="I573" s="349"/>
      <c r="J573" s="356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69"/>
      <c r="CB573" s="69"/>
      <c r="CC573" s="69"/>
      <c r="CD573" s="69"/>
      <c r="CE573" s="69"/>
      <c r="CF573" s="69"/>
      <c r="CG573" s="69"/>
      <c r="CH573" s="69"/>
      <c r="CI573" s="69"/>
      <c r="CJ573" s="69"/>
      <c r="CK573" s="69"/>
      <c r="CL573" s="69"/>
      <c r="CM573" s="69"/>
      <c r="CN573" s="69"/>
      <c r="CO573" s="69"/>
      <c r="CP573" s="69"/>
      <c r="CQ573" s="69"/>
    </row>
    <row r="574" spans="1:95" s="26" customFormat="1" x14ac:dyDescent="0.25">
      <c r="A574" s="543"/>
      <c r="B574" s="750" t="s">
        <v>34</v>
      </c>
      <c r="C574" s="540"/>
      <c r="D574" s="541">
        <v>1</v>
      </c>
      <c r="E574" s="349">
        <v>1</v>
      </c>
      <c r="F574" s="349"/>
      <c r="G574" s="350"/>
      <c r="H574" s="542"/>
      <c r="I574" s="349"/>
      <c r="J574" s="356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69"/>
      <c r="CB574" s="69"/>
      <c r="CC574" s="69"/>
      <c r="CD574" s="69"/>
      <c r="CE574" s="69"/>
      <c r="CF574" s="69"/>
      <c r="CG574" s="69"/>
      <c r="CH574" s="69"/>
      <c r="CI574" s="69"/>
      <c r="CJ574" s="69"/>
      <c r="CK574" s="69"/>
      <c r="CL574" s="69"/>
      <c r="CM574" s="69"/>
      <c r="CN574" s="69"/>
      <c r="CO574" s="69"/>
      <c r="CP574" s="69"/>
      <c r="CQ574" s="69"/>
    </row>
    <row r="575" spans="1:95" s="26" customFormat="1" x14ac:dyDescent="0.25">
      <c r="A575" s="344" t="s">
        <v>413</v>
      </c>
      <c r="B575" s="544"/>
      <c r="C575" s="540">
        <v>110</v>
      </c>
      <c r="D575" s="541"/>
      <c r="E575" s="349"/>
      <c r="F575" s="349">
        <v>3.13</v>
      </c>
      <c r="G575" s="350">
        <v>3.76</v>
      </c>
      <c r="H575" s="542">
        <v>13.03</v>
      </c>
      <c r="I575" s="349">
        <v>131.15</v>
      </c>
      <c r="J575" s="356" t="s">
        <v>203</v>
      </c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69"/>
      <c r="CB575" s="69"/>
      <c r="CC575" s="69"/>
      <c r="CD575" s="69"/>
      <c r="CE575" s="69"/>
      <c r="CF575" s="69"/>
      <c r="CG575" s="69"/>
      <c r="CH575" s="69"/>
      <c r="CI575" s="69"/>
      <c r="CJ575" s="69"/>
      <c r="CK575" s="69"/>
      <c r="CL575" s="69"/>
      <c r="CM575" s="69"/>
      <c r="CN575" s="69"/>
      <c r="CO575" s="69"/>
      <c r="CP575" s="69"/>
      <c r="CQ575" s="69"/>
    </row>
    <row r="576" spans="1:95" s="26" customFormat="1" x14ac:dyDescent="0.25">
      <c r="A576" s="344"/>
      <c r="B576" s="750" t="s">
        <v>30</v>
      </c>
      <c r="C576" s="540"/>
      <c r="D576" s="541">
        <v>135.03489999999999</v>
      </c>
      <c r="E576" s="349">
        <v>94.43</v>
      </c>
      <c r="F576" s="349"/>
      <c r="G576" s="350"/>
      <c r="H576" s="542"/>
      <c r="I576" s="349"/>
      <c r="J576" s="356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69"/>
      <c r="CB576" s="69"/>
      <c r="CC576" s="69"/>
      <c r="CD576" s="69"/>
      <c r="CE576" s="69"/>
      <c r="CF576" s="69"/>
      <c r="CG576" s="69"/>
      <c r="CH576" s="69"/>
      <c r="CI576" s="69"/>
      <c r="CJ576" s="69"/>
      <c r="CK576" s="69"/>
      <c r="CL576" s="69"/>
      <c r="CM576" s="69"/>
      <c r="CN576" s="69"/>
      <c r="CO576" s="69"/>
      <c r="CP576" s="69"/>
      <c r="CQ576" s="69"/>
    </row>
    <row r="577" spans="1:178" s="26" customFormat="1" x14ac:dyDescent="0.25">
      <c r="A577" s="344"/>
      <c r="B577" s="750" t="s">
        <v>16</v>
      </c>
      <c r="C577" s="540"/>
      <c r="D577" s="541">
        <v>17.38</v>
      </c>
      <c r="E577" s="349">
        <v>16.5</v>
      </c>
      <c r="F577" s="349"/>
      <c r="G577" s="350"/>
      <c r="H577" s="542"/>
      <c r="I577" s="349"/>
      <c r="J577" s="356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69"/>
      <c r="CB577" s="69"/>
      <c r="CC577" s="69"/>
      <c r="CD577" s="69"/>
      <c r="CE577" s="69"/>
      <c r="CF577" s="69"/>
      <c r="CG577" s="69"/>
      <c r="CH577" s="69"/>
      <c r="CI577" s="69"/>
      <c r="CJ577" s="69"/>
      <c r="CK577" s="69"/>
      <c r="CL577" s="69"/>
      <c r="CM577" s="69"/>
      <c r="CN577" s="69"/>
      <c r="CO577" s="69"/>
      <c r="CP577" s="69"/>
      <c r="CQ577" s="69"/>
    </row>
    <row r="578" spans="1:178" s="26" customFormat="1" x14ac:dyDescent="0.25">
      <c r="A578" s="344"/>
      <c r="B578" s="750" t="s">
        <v>20</v>
      </c>
      <c r="C578" s="540"/>
      <c r="D578" s="541">
        <v>3</v>
      </c>
      <c r="E578" s="349">
        <v>3</v>
      </c>
      <c r="F578" s="349"/>
      <c r="G578" s="350"/>
      <c r="H578" s="542"/>
      <c r="I578" s="349"/>
      <c r="J578" s="356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69"/>
      <c r="CB578" s="69"/>
      <c r="CC578" s="69"/>
      <c r="CD578" s="69"/>
      <c r="CE578" s="69"/>
      <c r="CF578" s="69"/>
      <c r="CG578" s="69"/>
      <c r="CH578" s="69"/>
      <c r="CI578" s="69"/>
      <c r="CJ578" s="69"/>
      <c r="CK578" s="69"/>
      <c r="CL578" s="69"/>
      <c r="CM578" s="69"/>
      <c r="CN578" s="69"/>
      <c r="CO578" s="69"/>
      <c r="CP578" s="69"/>
      <c r="CQ578" s="69"/>
    </row>
    <row r="579" spans="1:178" s="26" customFormat="1" x14ac:dyDescent="0.25">
      <c r="A579" s="344"/>
      <c r="B579" s="750" t="s">
        <v>19</v>
      </c>
      <c r="C579" s="540"/>
      <c r="D579" s="541">
        <v>0.9</v>
      </c>
      <c r="E579" s="349">
        <v>0.9</v>
      </c>
      <c r="F579" s="349"/>
      <c r="G579" s="350"/>
      <c r="H579" s="542"/>
      <c r="I579" s="349"/>
      <c r="J579" s="356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69"/>
      <c r="CB579" s="69"/>
      <c r="CC579" s="69"/>
      <c r="CD579" s="69"/>
      <c r="CE579" s="69"/>
      <c r="CF579" s="69"/>
      <c r="CG579" s="69"/>
      <c r="CH579" s="69"/>
      <c r="CI579" s="69"/>
      <c r="CJ579" s="69"/>
      <c r="CK579" s="69"/>
      <c r="CL579" s="69"/>
      <c r="CM579" s="69"/>
      <c r="CN579" s="69"/>
      <c r="CO579" s="69"/>
      <c r="CP579" s="69"/>
      <c r="CQ579" s="69"/>
    </row>
    <row r="580" spans="1:178" s="26" customFormat="1" x14ac:dyDescent="0.25">
      <c r="A580" s="340" t="s">
        <v>397</v>
      </c>
      <c r="B580" s="318"/>
      <c r="C580" s="341">
        <v>150</v>
      </c>
      <c r="D580" s="343"/>
      <c r="E580" s="341"/>
      <c r="F580" s="342">
        <v>0.1</v>
      </c>
      <c r="G580" s="329">
        <v>0.1</v>
      </c>
      <c r="H580" s="320">
        <v>10.199999999999999</v>
      </c>
      <c r="I580" s="329">
        <v>42.1</v>
      </c>
      <c r="J580" s="330" t="s">
        <v>398</v>
      </c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69"/>
      <c r="CB580" s="69"/>
      <c r="CC580" s="69"/>
      <c r="CD580" s="69"/>
      <c r="CE580" s="69"/>
      <c r="CF580" s="69"/>
      <c r="CG580" s="69"/>
      <c r="CH580" s="69"/>
      <c r="CI580" s="69"/>
      <c r="CJ580" s="69"/>
      <c r="CK580" s="69"/>
      <c r="CL580" s="69"/>
      <c r="CM580" s="69"/>
      <c r="CN580" s="69"/>
      <c r="CO580" s="69"/>
      <c r="CP580" s="69"/>
      <c r="CQ580" s="69"/>
      <c r="CR580" s="69"/>
      <c r="CS580" s="69"/>
      <c r="CT580" s="69"/>
      <c r="CU580" s="69"/>
      <c r="CV580" s="69"/>
      <c r="CW580" s="69"/>
    </row>
    <row r="581" spans="1:178" s="26" customFormat="1" x14ac:dyDescent="0.25">
      <c r="A581" s="340"/>
      <c r="B581" s="318" t="s">
        <v>88</v>
      </c>
      <c r="C581" s="354"/>
      <c r="D581" s="343">
        <v>34</v>
      </c>
      <c r="E581" s="341">
        <v>30</v>
      </c>
      <c r="F581" s="342"/>
      <c r="G581" s="329"/>
      <c r="H581" s="320"/>
      <c r="I581" s="329"/>
      <c r="J581" s="330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69"/>
      <c r="CB581" s="69"/>
      <c r="CC581" s="69"/>
      <c r="CD581" s="69"/>
      <c r="CE581" s="69"/>
      <c r="CF581" s="69"/>
      <c r="CG581" s="69"/>
      <c r="CH581" s="69"/>
      <c r="CI581" s="69"/>
      <c r="CJ581" s="69"/>
      <c r="CK581" s="69"/>
      <c r="CL581" s="69"/>
      <c r="CM581" s="69"/>
      <c r="CN581" s="69"/>
      <c r="CO581" s="69"/>
      <c r="CP581" s="69"/>
      <c r="CQ581" s="69"/>
      <c r="CR581" s="69"/>
      <c r="CS581" s="69"/>
      <c r="CT581" s="69"/>
      <c r="CU581" s="69"/>
      <c r="CV581" s="69"/>
      <c r="CW581" s="69"/>
    </row>
    <row r="582" spans="1:178" s="26" customFormat="1" x14ac:dyDescent="0.25">
      <c r="A582" s="340"/>
      <c r="B582" s="318" t="s">
        <v>18</v>
      </c>
      <c r="C582" s="354"/>
      <c r="D582" s="343">
        <v>4</v>
      </c>
      <c r="E582" s="341">
        <v>4</v>
      </c>
      <c r="F582" s="342"/>
      <c r="G582" s="329"/>
      <c r="H582" s="320"/>
      <c r="I582" s="329"/>
      <c r="J582" s="330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69"/>
      <c r="CB582" s="69"/>
      <c r="CC582" s="69"/>
      <c r="CD582" s="69"/>
      <c r="CE582" s="69"/>
      <c r="CF582" s="69"/>
      <c r="CG582" s="69"/>
      <c r="CH582" s="69"/>
      <c r="CI582" s="69"/>
      <c r="CJ582" s="69"/>
      <c r="CK582" s="69"/>
      <c r="CL582" s="69"/>
      <c r="CM582" s="69"/>
      <c r="CN582" s="69"/>
      <c r="CO582" s="69"/>
      <c r="CP582" s="69"/>
      <c r="CQ582" s="69"/>
      <c r="CR582" s="69"/>
      <c r="CS582" s="69"/>
      <c r="CT582" s="69"/>
      <c r="CU582" s="69"/>
      <c r="CV582" s="69"/>
      <c r="CW582" s="69"/>
    </row>
    <row r="583" spans="1:178" s="26" customFormat="1" x14ac:dyDescent="0.25">
      <c r="A583" s="340"/>
      <c r="B583" s="318" t="s">
        <v>17</v>
      </c>
      <c r="C583" s="354"/>
      <c r="D583" s="343">
        <v>130</v>
      </c>
      <c r="E583" s="341">
        <v>130</v>
      </c>
      <c r="F583" s="342"/>
      <c r="G583" s="329"/>
      <c r="H583" s="320"/>
      <c r="I583" s="329"/>
      <c r="J583" s="330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69"/>
      <c r="CB583" s="69"/>
      <c r="CC583" s="69"/>
      <c r="CD583" s="69"/>
      <c r="CE583" s="69"/>
      <c r="CF583" s="69"/>
      <c r="CG583" s="69"/>
      <c r="CH583" s="69"/>
      <c r="CI583" s="69"/>
      <c r="CJ583" s="69"/>
      <c r="CK583" s="69"/>
      <c r="CL583" s="69"/>
      <c r="CM583" s="69"/>
      <c r="CN583" s="69"/>
      <c r="CO583" s="69"/>
      <c r="CP583" s="69"/>
      <c r="CQ583" s="69"/>
      <c r="CR583" s="69"/>
      <c r="CS583" s="69"/>
      <c r="CT583" s="69"/>
      <c r="CU583" s="69"/>
      <c r="CV583" s="69"/>
      <c r="CW583" s="69"/>
    </row>
    <row r="584" spans="1:178" s="26" customFormat="1" ht="16.5" thickBot="1" x14ac:dyDescent="0.3">
      <c r="A584" s="340" t="s">
        <v>46</v>
      </c>
      <c r="B584" s="318"/>
      <c r="C584" s="341">
        <v>30</v>
      </c>
      <c r="D584" s="341">
        <v>30</v>
      </c>
      <c r="E584" s="357">
        <v>30</v>
      </c>
      <c r="F584" s="341">
        <v>1.5</v>
      </c>
      <c r="G584" s="357">
        <v>0.3</v>
      </c>
      <c r="H584" s="341">
        <v>14.3</v>
      </c>
      <c r="I584" s="357">
        <v>66</v>
      </c>
      <c r="J584" s="330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69"/>
      <c r="CB584" s="69"/>
      <c r="CC584" s="69"/>
      <c r="CD584" s="69"/>
      <c r="CE584" s="69"/>
      <c r="CF584" s="69"/>
      <c r="CG584" s="69"/>
      <c r="CH584" s="69"/>
      <c r="CI584" s="69"/>
      <c r="CJ584" s="69"/>
      <c r="CK584" s="69"/>
      <c r="CL584" s="69"/>
      <c r="CM584" s="69"/>
      <c r="CN584" s="69"/>
      <c r="CO584" s="69"/>
      <c r="CP584" s="69"/>
      <c r="CQ584" s="69"/>
    </row>
    <row r="585" spans="1:178" s="26" customFormat="1" ht="16.5" thickBot="1" x14ac:dyDescent="0.3">
      <c r="A585" s="358" t="s">
        <v>26</v>
      </c>
      <c r="B585" s="359"/>
      <c r="C585" s="360">
        <v>525</v>
      </c>
      <c r="D585" s="378"/>
      <c r="E585" s="360"/>
      <c r="F585" s="332">
        <f>SUM(F554:F584)</f>
        <v>14.1</v>
      </c>
      <c r="G585" s="332">
        <f>SUM(G554:G584)</f>
        <v>16.720000000000002</v>
      </c>
      <c r="H585" s="332">
        <f>SUM(H554:H584)</f>
        <v>64.11</v>
      </c>
      <c r="I585" s="332">
        <f>SUM(I554:I584)</f>
        <v>496.25</v>
      </c>
      <c r="J585" s="333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69"/>
      <c r="CB585" s="69"/>
      <c r="CC585" s="69"/>
      <c r="CD585" s="69"/>
      <c r="CE585" s="69"/>
      <c r="CF585" s="69"/>
      <c r="CG585" s="69"/>
      <c r="CH585" s="69"/>
      <c r="CI585" s="69"/>
      <c r="CJ585" s="69"/>
      <c r="CK585" s="69"/>
      <c r="CL585" s="69"/>
      <c r="CM585" s="69"/>
      <c r="CN585" s="69"/>
      <c r="CO585" s="69"/>
      <c r="CP585" s="69"/>
      <c r="CQ585" s="69"/>
    </row>
    <row r="586" spans="1:178" s="26" customFormat="1" x14ac:dyDescent="0.25">
      <c r="A586" s="334"/>
      <c r="B586" s="335" t="s">
        <v>47</v>
      </c>
      <c r="C586" s="407"/>
      <c r="D586" s="406"/>
      <c r="E586" s="336"/>
      <c r="F586" s="321"/>
      <c r="G586" s="321"/>
      <c r="H586" s="321"/>
      <c r="I586" s="321"/>
      <c r="J586" s="323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69"/>
      <c r="CB586" s="69"/>
      <c r="CC586" s="69"/>
      <c r="CD586" s="69"/>
      <c r="CE586" s="69"/>
      <c r="CF586" s="69"/>
      <c r="CG586" s="69"/>
      <c r="CH586" s="69"/>
      <c r="CI586" s="69"/>
      <c r="CJ586" s="69"/>
      <c r="CK586" s="69"/>
      <c r="CL586" s="69"/>
      <c r="CM586" s="69"/>
      <c r="CN586" s="69"/>
      <c r="CO586" s="69"/>
      <c r="CP586" s="69"/>
      <c r="CQ586" s="69"/>
    </row>
    <row r="587" spans="1:178" s="26" customFormat="1" x14ac:dyDescent="0.25">
      <c r="A587" s="340" t="s">
        <v>71</v>
      </c>
      <c r="B587" s="318"/>
      <c r="C587" s="341">
        <v>10</v>
      </c>
      <c r="D587" s="342"/>
      <c r="E587" s="329"/>
      <c r="F587" s="350">
        <v>0.8</v>
      </c>
      <c r="G587" s="350">
        <v>2.6</v>
      </c>
      <c r="H587" s="350">
        <v>13.4</v>
      </c>
      <c r="I587" s="541">
        <v>78</v>
      </c>
      <c r="J587" s="330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69"/>
      <c r="CB587" s="69"/>
      <c r="CC587" s="69"/>
      <c r="CD587" s="69"/>
      <c r="CE587" s="69"/>
      <c r="CF587" s="69"/>
      <c r="CG587" s="69"/>
      <c r="CH587" s="69"/>
      <c r="CI587" s="69"/>
      <c r="CJ587" s="69"/>
      <c r="CK587" s="69"/>
      <c r="CL587" s="69"/>
      <c r="CM587" s="69"/>
      <c r="CN587" s="69"/>
      <c r="CO587" s="69"/>
      <c r="CP587" s="69"/>
      <c r="CQ587" s="69"/>
    </row>
    <row r="588" spans="1:178" x14ac:dyDescent="0.25">
      <c r="A588" s="753" t="s">
        <v>370</v>
      </c>
      <c r="B588" s="388"/>
      <c r="C588" s="341"/>
      <c r="D588" s="320">
        <v>10</v>
      </c>
      <c r="E588" s="329">
        <v>10</v>
      </c>
      <c r="F588" s="329"/>
      <c r="G588" s="339"/>
      <c r="H588" s="339"/>
      <c r="I588" s="339"/>
      <c r="J588" s="330"/>
    </row>
    <row r="589" spans="1:178" s="38" customFormat="1" x14ac:dyDescent="0.25">
      <c r="A589" s="340" t="s">
        <v>251</v>
      </c>
      <c r="B589" s="318"/>
      <c r="C589" s="341">
        <v>100</v>
      </c>
      <c r="D589" s="320"/>
      <c r="E589" s="329"/>
      <c r="F589" s="320">
        <v>2.2999999999999998</v>
      </c>
      <c r="G589" s="329">
        <v>2.5</v>
      </c>
      <c r="H589" s="320">
        <v>3.6</v>
      </c>
      <c r="I589" s="329">
        <v>46</v>
      </c>
      <c r="J589" s="330" t="s">
        <v>252</v>
      </c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  <c r="AA589" s="96"/>
      <c r="AB589" s="96"/>
      <c r="AC589" s="96"/>
      <c r="AD589" s="96"/>
      <c r="AE589" s="96"/>
      <c r="AF589" s="96"/>
      <c r="AG589" s="96"/>
      <c r="AH589" s="96"/>
      <c r="AI589" s="96"/>
      <c r="AJ589" s="96"/>
      <c r="AK589" s="96"/>
      <c r="AL589" s="96"/>
      <c r="AM589" s="96"/>
      <c r="AN589" s="96"/>
      <c r="AO589" s="96"/>
      <c r="AP589" s="96"/>
      <c r="AQ589" s="96"/>
      <c r="AR589" s="96"/>
      <c r="AS589" s="96"/>
      <c r="AT589" s="96"/>
      <c r="AU589" s="96"/>
      <c r="AV589" s="96"/>
      <c r="AW589" s="96"/>
      <c r="AX589" s="96"/>
      <c r="AY589" s="96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  <c r="BZ589" s="96"/>
      <c r="CA589" s="96"/>
      <c r="CB589" s="96"/>
      <c r="CC589" s="96"/>
      <c r="CD589" s="96"/>
      <c r="CE589" s="96"/>
      <c r="CF589" s="96"/>
      <c r="CG589" s="96"/>
      <c r="CH589" s="96"/>
      <c r="CI589" s="96"/>
      <c r="CJ589" s="96"/>
      <c r="CK589" s="96"/>
      <c r="CL589" s="96"/>
      <c r="CM589" s="96"/>
      <c r="CN589" s="96"/>
      <c r="CO589" s="96"/>
      <c r="CP589" s="96"/>
      <c r="CQ589" s="96"/>
      <c r="CR589" s="27"/>
      <c r="CS589" s="27"/>
      <c r="CT589" s="27"/>
      <c r="CU589" s="27"/>
      <c r="CV589" s="27"/>
      <c r="CW589" s="27"/>
      <c r="CX589" s="27"/>
      <c r="CY589" s="27"/>
      <c r="CZ589" s="27"/>
      <c r="DA589" s="27"/>
      <c r="DB589" s="27"/>
      <c r="DC589" s="27"/>
      <c r="DD589" s="27"/>
      <c r="DE589" s="27"/>
      <c r="DF589" s="27"/>
      <c r="DG589" s="27"/>
      <c r="DH589" s="27"/>
      <c r="DI589" s="27"/>
      <c r="DJ589" s="27"/>
      <c r="DK589" s="27"/>
      <c r="DL589" s="27"/>
      <c r="DM589" s="27"/>
      <c r="DN589" s="27"/>
      <c r="DO589" s="27"/>
      <c r="DP589" s="27"/>
      <c r="DQ589" s="27"/>
      <c r="DR589" s="27"/>
      <c r="DS589" s="27"/>
      <c r="DT589" s="27"/>
      <c r="DU589" s="27"/>
      <c r="DV589" s="27"/>
      <c r="DW589" s="27"/>
      <c r="DX589" s="27"/>
      <c r="DY589" s="27"/>
      <c r="DZ589" s="27"/>
      <c r="EA589" s="27"/>
      <c r="EB589" s="27"/>
      <c r="EC589" s="27"/>
      <c r="ED589" s="27"/>
      <c r="EE589" s="27"/>
      <c r="EF589" s="27"/>
      <c r="EG589" s="27"/>
      <c r="EH589" s="27"/>
      <c r="EI589" s="27"/>
      <c r="EJ589" s="27"/>
      <c r="EK589" s="27"/>
      <c r="EL589" s="27"/>
      <c r="EM589" s="27"/>
      <c r="EN589" s="27"/>
      <c r="EO589" s="27"/>
      <c r="EP589" s="27"/>
      <c r="EQ589" s="27"/>
      <c r="ER589" s="27"/>
      <c r="ES589" s="27"/>
      <c r="ET589" s="27"/>
      <c r="EU589" s="27"/>
      <c r="EV589" s="27"/>
      <c r="EW589" s="27"/>
      <c r="EX589" s="27"/>
      <c r="EY589" s="27"/>
      <c r="EZ589" s="27"/>
      <c r="FA589" s="27"/>
      <c r="FB589" s="27"/>
      <c r="FC589" s="27"/>
      <c r="FD589" s="27"/>
      <c r="FE589" s="27"/>
      <c r="FF589" s="27"/>
      <c r="FG589" s="27"/>
      <c r="FH589" s="27"/>
      <c r="FI589" s="27"/>
      <c r="FJ589" s="27"/>
      <c r="FK589" s="27"/>
      <c r="FL589" s="27"/>
      <c r="FM589" s="27"/>
      <c r="FN589" s="27"/>
      <c r="FO589" s="27"/>
      <c r="FP589" s="27"/>
      <c r="FQ589" s="27"/>
      <c r="FR589" s="27"/>
      <c r="FS589" s="27"/>
      <c r="FT589" s="27"/>
      <c r="FU589" s="27"/>
      <c r="FV589" s="27"/>
    </row>
    <row r="590" spans="1:178" s="38" customFormat="1" x14ac:dyDescent="0.25">
      <c r="A590" s="340"/>
      <c r="B590" s="318" t="s">
        <v>16</v>
      </c>
      <c r="C590" s="341"/>
      <c r="D590" s="320">
        <v>105.36</v>
      </c>
      <c r="E590" s="329">
        <v>100</v>
      </c>
      <c r="F590" s="342"/>
      <c r="G590" s="329"/>
      <c r="H590" s="320"/>
      <c r="I590" s="329"/>
      <c r="J590" s="330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  <c r="AJ590" s="96"/>
      <c r="AK590" s="96"/>
      <c r="AL590" s="96"/>
      <c r="AM590" s="96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  <c r="CH590" s="96"/>
      <c r="CI590" s="96"/>
      <c r="CJ590" s="96"/>
      <c r="CK590" s="96"/>
      <c r="CL590" s="96"/>
      <c r="CM590" s="96"/>
      <c r="CN590" s="96"/>
      <c r="CO590" s="96"/>
      <c r="CP590" s="96"/>
      <c r="CQ590" s="96"/>
      <c r="CR590" s="27"/>
      <c r="CS590" s="27"/>
      <c r="CT590" s="27"/>
      <c r="CU590" s="27"/>
      <c r="CV590" s="27"/>
      <c r="CW590" s="27"/>
      <c r="CX590" s="27"/>
      <c r="CY590" s="27"/>
      <c r="CZ590" s="27"/>
      <c r="DA590" s="27"/>
      <c r="DB590" s="27"/>
      <c r="DC590" s="27"/>
      <c r="DD590" s="27"/>
      <c r="DE590" s="27"/>
      <c r="DF590" s="27"/>
      <c r="DG590" s="27"/>
      <c r="DH590" s="27"/>
      <c r="DI590" s="27"/>
      <c r="DJ590" s="27"/>
      <c r="DK590" s="27"/>
      <c r="DL590" s="27"/>
      <c r="DM590" s="27"/>
      <c r="DN590" s="27"/>
      <c r="DO590" s="27"/>
      <c r="DP590" s="27"/>
      <c r="DQ590" s="27"/>
      <c r="DR590" s="27"/>
      <c r="DS590" s="27"/>
      <c r="DT590" s="27"/>
      <c r="DU590" s="27"/>
      <c r="DV590" s="27"/>
      <c r="DW590" s="27"/>
      <c r="DX590" s="27"/>
      <c r="DY590" s="27"/>
      <c r="DZ590" s="27"/>
      <c r="EA590" s="27"/>
      <c r="EB590" s="27"/>
      <c r="EC590" s="27"/>
      <c r="ED590" s="27"/>
      <c r="EE590" s="27"/>
      <c r="EF590" s="27"/>
      <c r="EG590" s="27"/>
      <c r="EH590" s="27"/>
      <c r="EI590" s="27"/>
      <c r="EJ590" s="27"/>
      <c r="EK590" s="27"/>
      <c r="EL590" s="27"/>
      <c r="EM590" s="27"/>
      <c r="EN590" s="27"/>
      <c r="EO590" s="27"/>
      <c r="EP590" s="27"/>
      <c r="EQ590" s="27"/>
      <c r="ER590" s="27"/>
      <c r="ES590" s="27"/>
      <c r="ET590" s="27"/>
      <c r="EU590" s="27"/>
      <c r="EV590" s="27"/>
      <c r="EW590" s="27"/>
      <c r="EX590" s="27"/>
      <c r="EY590" s="27"/>
      <c r="EZ590" s="27"/>
      <c r="FA590" s="27"/>
      <c r="FB590" s="27"/>
      <c r="FC590" s="27"/>
      <c r="FD590" s="27"/>
      <c r="FE590" s="27"/>
      <c r="FF590" s="27"/>
      <c r="FG590" s="27"/>
      <c r="FH590" s="27"/>
      <c r="FI590" s="27"/>
      <c r="FJ590" s="27"/>
      <c r="FK590" s="27"/>
      <c r="FL590" s="27"/>
      <c r="FM590" s="27"/>
      <c r="FN590" s="27"/>
      <c r="FO590" s="27"/>
      <c r="FP590" s="27"/>
      <c r="FQ590" s="27"/>
      <c r="FR590" s="27"/>
      <c r="FS590" s="27"/>
      <c r="FT590" s="27"/>
      <c r="FU590" s="27"/>
      <c r="FV590" s="27"/>
    </row>
    <row r="591" spans="1:178" ht="31.5" x14ac:dyDescent="0.25">
      <c r="A591" s="340" t="s">
        <v>366</v>
      </c>
      <c r="B591" s="314"/>
      <c r="C591" s="353" t="s">
        <v>378</v>
      </c>
      <c r="D591" s="316"/>
      <c r="E591" s="352"/>
      <c r="F591" s="376">
        <v>7.2</v>
      </c>
      <c r="G591" s="374">
        <v>8.32</v>
      </c>
      <c r="H591" s="376">
        <v>22.64</v>
      </c>
      <c r="I591" s="374">
        <v>194</v>
      </c>
      <c r="J591" s="356" t="s">
        <v>444</v>
      </c>
      <c r="K591" s="159"/>
      <c r="L591" s="159"/>
      <c r="M591" s="159"/>
      <c r="N591" s="159"/>
      <c r="O591" s="159"/>
      <c r="P591" s="159"/>
      <c r="Q591" s="159"/>
      <c r="R591" s="159"/>
      <c r="S591" s="159"/>
      <c r="T591" s="159"/>
      <c r="U591" s="159"/>
      <c r="V591" s="159"/>
      <c r="W591" s="159"/>
      <c r="X591" s="159"/>
      <c r="Y591" s="159"/>
      <c r="Z591" s="159"/>
      <c r="AA591" s="159"/>
      <c r="AB591" s="159"/>
      <c r="AC591" s="159"/>
      <c r="AD591" s="159"/>
      <c r="AE591" s="159"/>
      <c r="AF591" s="159"/>
      <c r="AG591" s="159"/>
      <c r="AH591" s="159"/>
      <c r="AI591" s="159"/>
      <c r="AJ591" s="159"/>
      <c r="AK591" s="159"/>
      <c r="AL591" s="159"/>
      <c r="AM591" s="159"/>
      <c r="AN591" s="159"/>
      <c r="AO591" s="159"/>
      <c r="AP591" s="159"/>
      <c r="AQ591" s="159"/>
    </row>
    <row r="592" spans="1:178" x14ac:dyDescent="0.25">
      <c r="A592" s="344"/>
      <c r="B592" s="314" t="s">
        <v>73</v>
      </c>
      <c r="C592" s="353"/>
      <c r="D592" s="352">
        <v>72.52</v>
      </c>
      <c r="E592" s="352">
        <v>71.5</v>
      </c>
      <c r="F592" s="315"/>
      <c r="G592" s="350"/>
      <c r="H592" s="315"/>
      <c r="I592" s="350"/>
      <c r="J592" s="330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  <c r="AB592" s="159"/>
      <c r="AC592" s="159"/>
      <c r="AD592" s="159"/>
      <c r="AE592" s="159"/>
      <c r="AF592" s="159"/>
      <c r="AG592" s="159"/>
      <c r="AH592" s="159"/>
      <c r="AI592" s="159"/>
      <c r="AJ592" s="159"/>
      <c r="AK592" s="159"/>
      <c r="AL592" s="159"/>
      <c r="AM592" s="159"/>
      <c r="AN592" s="159"/>
      <c r="AO592" s="159"/>
      <c r="AP592" s="159"/>
      <c r="AQ592" s="159"/>
    </row>
    <row r="593" spans="1:178" s="38" customFormat="1" x14ac:dyDescent="0.25">
      <c r="A593" s="344"/>
      <c r="B593" s="314" t="s">
        <v>68</v>
      </c>
      <c r="C593" s="353"/>
      <c r="D593" s="352">
        <v>9.7799999999999994</v>
      </c>
      <c r="E593" s="352">
        <v>9.7799999999999994</v>
      </c>
      <c r="F593" s="315"/>
      <c r="G593" s="350"/>
      <c r="H593" s="315"/>
      <c r="I593" s="350"/>
      <c r="J593" s="330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  <c r="AA593" s="96"/>
      <c r="AB593" s="96"/>
      <c r="AC593" s="96"/>
      <c r="AD593" s="96"/>
      <c r="AE593" s="96"/>
      <c r="AF593" s="96"/>
      <c r="AG593" s="96"/>
      <c r="AH593" s="96"/>
      <c r="AI593" s="96"/>
      <c r="AJ593" s="96"/>
      <c r="AK593" s="96"/>
      <c r="AL593" s="96"/>
      <c r="AM593" s="96"/>
      <c r="AN593" s="96"/>
      <c r="AO593" s="96"/>
      <c r="AP593" s="96"/>
      <c r="AQ593" s="96"/>
      <c r="AR593" s="96"/>
      <c r="AS593" s="96"/>
      <c r="AT593" s="96"/>
      <c r="AU593" s="96"/>
      <c r="AV593" s="96"/>
      <c r="AW593" s="96"/>
      <c r="AX593" s="96"/>
      <c r="AY593" s="96"/>
      <c r="AZ593" s="96"/>
      <c r="BA593" s="96"/>
      <c r="BB593" s="96"/>
      <c r="BC593" s="96"/>
      <c r="BD593" s="96"/>
      <c r="BE593" s="96"/>
      <c r="BF593" s="96"/>
      <c r="BG593" s="96"/>
      <c r="BH593" s="96"/>
      <c r="BI593" s="96"/>
      <c r="BJ593" s="96"/>
      <c r="BK593" s="96"/>
      <c r="BL593" s="96"/>
      <c r="BM593" s="96"/>
      <c r="BN593" s="96"/>
      <c r="BO593" s="96"/>
      <c r="BP593" s="96"/>
      <c r="BQ593" s="96"/>
      <c r="BR593" s="96"/>
      <c r="BS593" s="96"/>
      <c r="BT593" s="96"/>
      <c r="BU593" s="96"/>
      <c r="BV593" s="96"/>
      <c r="BW593" s="96"/>
      <c r="BX593" s="96"/>
      <c r="BY593" s="96"/>
      <c r="BZ593" s="96"/>
      <c r="CA593" s="96"/>
      <c r="CB593" s="96"/>
      <c r="CC593" s="96"/>
      <c r="CD593" s="96"/>
      <c r="CE593" s="96"/>
      <c r="CF593" s="96"/>
      <c r="CG593" s="96"/>
      <c r="CH593" s="96"/>
      <c r="CI593" s="96"/>
      <c r="CJ593" s="96"/>
      <c r="CK593" s="96"/>
      <c r="CL593" s="96"/>
      <c r="CM593" s="96"/>
      <c r="CN593" s="96"/>
      <c r="CO593" s="96"/>
      <c r="CP593" s="96"/>
      <c r="CQ593" s="96"/>
      <c r="CR593" s="27"/>
      <c r="CS593" s="27"/>
      <c r="CT593" s="27"/>
      <c r="CU593" s="27"/>
      <c r="CV593" s="27"/>
      <c r="CW593" s="27"/>
      <c r="CX593" s="27"/>
      <c r="CY593" s="27"/>
      <c r="CZ593" s="27"/>
      <c r="DA593" s="27"/>
      <c r="DB593" s="27"/>
      <c r="DC593" s="27"/>
      <c r="DD593" s="27"/>
      <c r="DE593" s="27"/>
      <c r="DF593" s="27"/>
      <c r="DG593" s="27"/>
      <c r="DH593" s="27"/>
      <c r="DI593" s="27"/>
      <c r="DJ593" s="27"/>
      <c r="DK593" s="27"/>
      <c r="DL593" s="27"/>
      <c r="DM593" s="27"/>
      <c r="DN593" s="27"/>
      <c r="DO593" s="27"/>
      <c r="DP593" s="27"/>
      <c r="DQ593" s="27"/>
      <c r="DR593" s="27"/>
      <c r="DS593" s="27"/>
      <c r="DT593" s="27"/>
      <c r="DU593" s="27"/>
      <c r="DV593" s="27"/>
      <c r="DW593" s="27"/>
      <c r="DX593" s="27"/>
      <c r="DY593" s="27"/>
      <c r="DZ593" s="27"/>
      <c r="EA593" s="27"/>
      <c r="EB593" s="27"/>
      <c r="EC593" s="27"/>
      <c r="ED593" s="27"/>
      <c r="EE593" s="27"/>
      <c r="EF593" s="27"/>
      <c r="EG593" s="27"/>
      <c r="EH593" s="27"/>
      <c r="EI593" s="27"/>
      <c r="EJ593" s="27"/>
      <c r="EK593" s="27"/>
      <c r="EL593" s="27"/>
      <c r="EM593" s="27"/>
      <c r="EN593" s="27"/>
      <c r="EO593" s="27"/>
      <c r="EP593" s="27"/>
      <c r="EQ593" s="27"/>
      <c r="ER593" s="27"/>
      <c r="ES593" s="27"/>
      <c r="ET593" s="27"/>
      <c r="EU593" s="27"/>
      <c r="EV593" s="27"/>
      <c r="EW593" s="27"/>
      <c r="EX593" s="27"/>
      <c r="EY593" s="27"/>
      <c r="EZ593" s="27"/>
      <c r="FA593" s="27"/>
      <c r="FB593" s="27"/>
      <c r="FC593" s="27"/>
      <c r="FD593" s="27"/>
      <c r="FE593" s="27"/>
      <c r="FF593" s="27"/>
      <c r="FG593" s="27"/>
      <c r="FH593" s="27"/>
      <c r="FI593" s="27"/>
      <c r="FJ593" s="27"/>
      <c r="FK593" s="27"/>
      <c r="FL593" s="27"/>
      <c r="FM593" s="27"/>
      <c r="FN593" s="27"/>
      <c r="FO593" s="27"/>
      <c r="FP593" s="27"/>
      <c r="FQ593" s="27"/>
      <c r="FR593" s="27"/>
      <c r="FS593" s="27"/>
      <c r="FT593" s="27"/>
      <c r="FU593" s="27"/>
      <c r="FV593" s="27"/>
    </row>
    <row r="594" spans="1:178" s="38" customFormat="1" x14ac:dyDescent="0.25">
      <c r="A594" s="344"/>
      <c r="B594" s="314" t="s">
        <v>18</v>
      </c>
      <c r="C594" s="353"/>
      <c r="D594" s="352">
        <v>6.6</v>
      </c>
      <c r="E594" s="352">
        <v>6.6</v>
      </c>
      <c r="F594" s="315"/>
      <c r="G594" s="350"/>
      <c r="H594" s="315"/>
      <c r="I594" s="350"/>
      <c r="J594" s="330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  <c r="AA594" s="96"/>
      <c r="AB594" s="96"/>
      <c r="AC594" s="96"/>
      <c r="AD594" s="96"/>
      <c r="AE594" s="96"/>
      <c r="AF594" s="96"/>
      <c r="AG594" s="96"/>
      <c r="AH594" s="96"/>
      <c r="AI594" s="96"/>
      <c r="AJ594" s="96"/>
      <c r="AK594" s="96"/>
      <c r="AL594" s="96"/>
      <c r="AM594" s="96"/>
      <c r="AN594" s="96"/>
      <c r="AO594" s="96"/>
      <c r="AP594" s="96"/>
      <c r="AQ594" s="96"/>
      <c r="AR594" s="96"/>
      <c r="AS594" s="96"/>
      <c r="AT594" s="96"/>
      <c r="AU594" s="96"/>
      <c r="AV594" s="96"/>
      <c r="AW594" s="96"/>
      <c r="AX594" s="96"/>
      <c r="AY594" s="96"/>
      <c r="AZ594" s="96"/>
      <c r="BA594" s="96"/>
      <c r="BB594" s="96"/>
      <c r="BC594" s="96"/>
      <c r="BD594" s="96"/>
      <c r="BE594" s="96"/>
      <c r="BF594" s="96"/>
      <c r="BG594" s="96"/>
      <c r="BH594" s="96"/>
      <c r="BI594" s="96"/>
      <c r="BJ594" s="96"/>
      <c r="BK594" s="96"/>
      <c r="BL594" s="96"/>
      <c r="BM594" s="96"/>
      <c r="BN594" s="96"/>
      <c r="BO594" s="96"/>
      <c r="BP594" s="96"/>
      <c r="BQ594" s="96"/>
      <c r="BR594" s="96"/>
      <c r="BS594" s="96"/>
      <c r="BT594" s="96"/>
      <c r="BU594" s="96"/>
      <c r="BV594" s="96"/>
      <c r="BW594" s="96"/>
      <c r="BX594" s="96"/>
      <c r="BY594" s="96"/>
      <c r="BZ594" s="96"/>
      <c r="CA594" s="96"/>
      <c r="CB594" s="96"/>
      <c r="CC594" s="96"/>
      <c r="CD594" s="96"/>
      <c r="CE594" s="96"/>
      <c r="CF594" s="96"/>
      <c r="CG594" s="96"/>
      <c r="CH594" s="96"/>
      <c r="CI594" s="96"/>
      <c r="CJ594" s="96"/>
      <c r="CK594" s="96"/>
      <c r="CL594" s="96"/>
      <c r="CM594" s="96"/>
      <c r="CN594" s="96"/>
      <c r="CO594" s="96"/>
      <c r="CP594" s="96"/>
      <c r="CQ594" s="96"/>
      <c r="CR594" s="27"/>
      <c r="CS594" s="27"/>
      <c r="CT594" s="27"/>
      <c r="CU594" s="27"/>
      <c r="CV594" s="27"/>
      <c r="CW594" s="27"/>
      <c r="CX594" s="27"/>
      <c r="CY594" s="27"/>
      <c r="CZ594" s="27"/>
      <c r="DA594" s="27"/>
      <c r="DB594" s="27"/>
      <c r="DC594" s="27"/>
      <c r="DD594" s="27"/>
      <c r="DE594" s="27"/>
      <c r="DF594" s="27"/>
      <c r="DG594" s="27"/>
      <c r="DH594" s="27"/>
      <c r="DI594" s="27"/>
      <c r="DJ594" s="27"/>
      <c r="DK594" s="27"/>
      <c r="DL594" s="27"/>
      <c r="DM594" s="27"/>
      <c r="DN594" s="27"/>
      <c r="DO594" s="27"/>
      <c r="DP594" s="27"/>
      <c r="DQ594" s="27"/>
      <c r="DR594" s="27"/>
      <c r="DS594" s="27"/>
      <c r="DT594" s="27"/>
      <c r="DU594" s="27"/>
      <c r="DV594" s="27"/>
      <c r="DW594" s="27"/>
      <c r="DX594" s="27"/>
      <c r="DY594" s="27"/>
      <c r="DZ594" s="27"/>
      <c r="EA594" s="27"/>
      <c r="EB594" s="27"/>
      <c r="EC594" s="27"/>
      <c r="ED594" s="27"/>
      <c r="EE594" s="27"/>
      <c r="EF594" s="27"/>
      <c r="EG594" s="27"/>
      <c r="EH594" s="27"/>
      <c r="EI594" s="27"/>
      <c r="EJ594" s="27"/>
      <c r="EK594" s="27"/>
      <c r="EL594" s="27"/>
      <c r="EM594" s="27"/>
      <c r="EN594" s="27"/>
      <c r="EO594" s="27"/>
      <c r="EP594" s="27"/>
      <c r="EQ594" s="27"/>
      <c r="ER594" s="27"/>
      <c r="ES594" s="27"/>
      <c r="ET594" s="27"/>
      <c r="EU594" s="27"/>
      <c r="EV594" s="27"/>
      <c r="EW594" s="27"/>
      <c r="EX594" s="27"/>
      <c r="EY594" s="27"/>
      <c r="EZ594" s="27"/>
      <c r="FA594" s="27"/>
      <c r="FB594" s="27"/>
      <c r="FC594" s="27"/>
      <c r="FD594" s="27"/>
      <c r="FE594" s="27"/>
      <c r="FF594" s="27"/>
      <c r="FG594" s="27"/>
      <c r="FH594" s="27"/>
      <c r="FI594" s="27"/>
      <c r="FJ594" s="27"/>
      <c r="FK594" s="27"/>
      <c r="FL594" s="27"/>
      <c r="FM594" s="27"/>
      <c r="FN594" s="27"/>
      <c r="FO594" s="27"/>
      <c r="FP594" s="27"/>
      <c r="FQ594" s="27"/>
      <c r="FR594" s="27"/>
      <c r="FS594" s="27"/>
      <c r="FT594" s="27"/>
      <c r="FU594" s="27"/>
      <c r="FV594" s="27"/>
    </row>
    <row r="595" spans="1:178" s="35" customFormat="1" x14ac:dyDescent="0.25">
      <c r="A595" s="344"/>
      <c r="B595" s="314" t="s">
        <v>51</v>
      </c>
      <c r="C595" s="353"/>
      <c r="D595" s="352">
        <v>5.72</v>
      </c>
      <c r="E595" s="352">
        <v>5.72</v>
      </c>
      <c r="F595" s="315"/>
      <c r="G595" s="350"/>
      <c r="H595" s="315"/>
      <c r="I595" s="350"/>
      <c r="J595" s="330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  <c r="AA595" s="96"/>
      <c r="AB595" s="96"/>
      <c r="AC595" s="96"/>
      <c r="AD595" s="96"/>
      <c r="AE595" s="96"/>
      <c r="AF595" s="96"/>
      <c r="AG595" s="96"/>
      <c r="AH595" s="96"/>
      <c r="AI595" s="96"/>
      <c r="AJ595" s="96"/>
      <c r="AK595" s="96"/>
      <c r="AL595" s="96"/>
      <c r="AM595" s="96"/>
      <c r="AN595" s="96"/>
      <c r="AO595" s="96"/>
      <c r="AP595" s="96"/>
      <c r="AQ595" s="96"/>
      <c r="AR595" s="96"/>
      <c r="AS595" s="96"/>
      <c r="AT595" s="96"/>
      <c r="AU595" s="96"/>
      <c r="AV595" s="96"/>
      <c r="AW595" s="96"/>
      <c r="AX595" s="96"/>
      <c r="AY595" s="96"/>
      <c r="AZ595" s="96"/>
      <c r="BA595" s="96"/>
      <c r="BB595" s="96"/>
      <c r="BC595" s="96"/>
      <c r="BD595" s="96"/>
      <c r="BE595" s="96"/>
      <c r="BF595" s="96"/>
      <c r="BG595" s="96"/>
      <c r="BH595" s="96"/>
      <c r="BI595" s="96"/>
      <c r="BJ595" s="96"/>
      <c r="BK595" s="96"/>
      <c r="BL595" s="96"/>
      <c r="BM595" s="96"/>
      <c r="BN595" s="96"/>
      <c r="BO595" s="96"/>
      <c r="BP595" s="96"/>
      <c r="BQ595" s="96"/>
      <c r="BR595" s="96"/>
      <c r="BS595" s="96"/>
      <c r="BT595" s="96"/>
      <c r="BU595" s="96"/>
      <c r="BV595" s="96"/>
      <c r="BW595" s="96"/>
      <c r="BX595" s="96"/>
      <c r="BY595" s="96"/>
      <c r="BZ595" s="96"/>
      <c r="CA595" s="96"/>
      <c r="CB595" s="96"/>
      <c r="CC595" s="96"/>
      <c r="CD595" s="96"/>
      <c r="CE595" s="96"/>
      <c r="CF595" s="96"/>
      <c r="CG595" s="96"/>
      <c r="CH595" s="96"/>
      <c r="CI595" s="96"/>
      <c r="CJ595" s="96"/>
      <c r="CK595" s="96"/>
      <c r="CL595" s="96"/>
      <c r="CM595" s="96"/>
      <c r="CN595" s="96"/>
      <c r="CO595" s="96"/>
      <c r="CP595" s="96"/>
      <c r="CQ595" s="96"/>
    </row>
    <row r="596" spans="1:178" s="35" customFormat="1" x14ac:dyDescent="0.25">
      <c r="A596" s="344"/>
      <c r="B596" s="314" t="s">
        <v>20</v>
      </c>
      <c r="C596" s="353"/>
      <c r="D596" s="352">
        <v>2.79</v>
      </c>
      <c r="E596" s="352">
        <v>2.79</v>
      </c>
      <c r="F596" s="315"/>
      <c r="G596" s="350"/>
      <c r="H596" s="315"/>
      <c r="I596" s="350"/>
      <c r="J596" s="330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96"/>
      <c r="AB596" s="96"/>
      <c r="AC596" s="96"/>
      <c r="AD596" s="96"/>
      <c r="AE596" s="96"/>
      <c r="AF596" s="96"/>
      <c r="AG596" s="96"/>
      <c r="AH596" s="96"/>
      <c r="AI596" s="96"/>
      <c r="AJ596" s="96"/>
      <c r="AK596" s="96"/>
      <c r="AL596" s="96"/>
      <c r="AM596" s="96"/>
      <c r="AN596" s="96"/>
      <c r="AO596" s="96"/>
      <c r="AP596" s="96"/>
      <c r="AQ596" s="96"/>
      <c r="AR596" s="96"/>
      <c r="AS596" s="96"/>
      <c r="AT596" s="96"/>
      <c r="AU596" s="96"/>
      <c r="AV596" s="96"/>
      <c r="AW596" s="96"/>
      <c r="AX596" s="96"/>
      <c r="AY596" s="96"/>
      <c r="AZ596" s="96"/>
      <c r="BA596" s="96"/>
      <c r="BB596" s="96"/>
      <c r="BC596" s="96"/>
      <c r="BD596" s="96"/>
      <c r="BE596" s="96"/>
      <c r="BF596" s="96"/>
      <c r="BG596" s="96"/>
      <c r="BH596" s="96"/>
      <c r="BI596" s="96"/>
      <c r="BJ596" s="96"/>
      <c r="BK596" s="96"/>
      <c r="BL596" s="96"/>
      <c r="BM596" s="96"/>
      <c r="BN596" s="96"/>
      <c r="BO596" s="96"/>
      <c r="BP596" s="96"/>
      <c r="BQ596" s="96"/>
      <c r="BR596" s="96"/>
      <c r="BS596" s="96"/>
      <c r="BT596" s="96"/>
      <c r="BU596" s="96"/>
      <c r="BV596" s="96"/>
      <c r="BW596" s="96"/>
      <c r="BX596" s="96"/>
      <c r="BY596" s="96"/>
      <c r="BZ596" s="96"/>
      <c r="CA596" s="96"/>
      <c r="CB596" s="96"/>
      <c r="CC596" s="96"/>
      <c r="CD596" s="96"/>
      <c r="CE596" s="96"/>
      <c r="CF596" s="96"/>
      <c r="CG596" s="96"/>
      <c r="CH596" s="96"/>
      <c r="CI596" s="96"/>
      <c r="CJ596" s="96"/>
      <c r="CK596" s="96"/>
      <c r="CL596" s="96"/>
      <c r="CM596" s="96"/>
      <c r="CN596" s="96"/>
      <c r="CO596" s="96"/>
      <c r="CP596" s="96"/>
      <c r="CQ596" s="96"/>
    </row>
    <row r="597" spans="1:178" s="35" customFormat="1" x14ac:dyDescent="0.25">
      <c r="A597" s="344"/>
      <c r="B597" s="314" t="s">
        <v>36</v>
      </c>
      <c r="C597" s="353"/>
      <c r="D597" s="352">
        <v>2.88</v>
      </c>
      <c r="E597" s="352">
        <v>2.88</v>
      </c>
      <c r="F597" s="315"/>
      <c r="G597" s="350"/>
      <c r="H597" s="315"/>
      <c r="I597" s="350"/>
      <c r="J597" s="330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  <c r="AA597" s="96"/>
      <c r="AB597" s="96"/>
      <c r="AC597" s="96"/>
      <c r="AD597" s="96"/>
      <c r="AE597" s="96"/>
      <c r="AF597" s="96"/>
      <c r="AG597" s="96"/>
      <c r="AH597" s="96"/>
      <c r="AI597" s="96"/>
      <c r="AJ597" s="96"/>
      <c r="AK597" s="96"/>
      <c r="AL597" s="96"/>
      <c r="AM597" s="96"/>
      <c r="AN597" s="96"/>
      <c r="AO597" s="96"/>
      <c r="AP597" s="96"/>
      <c r="AQ597" s="96"/>
      <c r="AR597" s="96"/>
      <c r="AS597" s="96"/>
      <c r="AT597" s="96"/>
      <c r="AU597" s="96"/>
      <c r="AV597" s="96"/>
      <c r="AW597" s="96"/>
      <c r="AX597" s="96"/>
      <c r="AY597" s="96"/>
      <c r="AZ597" s="96"/>
      <c r="BA597" s="96"/>
      <c r="BB597" s="96"/>
      <c r="BC597" s="96"/>
      <c r="BD597" s="96"/>
      <c r="BE597" s="96"/>
      <c r="BF597" s="96"/>
      <c r="BG597" s="96"/>
      <c r="BH597" s="96"/>
      <c r="BI597" s="96"/>
      <c r="BJ597" s="96"/>
      <c r="BK597" s="96"/>
      <c r="BL597" s="96"/>
      <c r="BM597" s="96"/>
      <c r="BN597" s="96"/>
      <c r="BO597" s="96"/>
      <c r="BP597" s="96"/>
      <c r="BQ597" s="96"/>
      <c r="BR597" s="96"/>
      <c r="BS597" s="96"/>
      <c r="BT597" s="96"/>
      <c r="BU597" s="96"/>
      <c r="BV597" s="96"/>
      <c r="BW597" s="96"/>
      <c r="BX597" s="96"/>
      <c r="BY597" s="96"/>
      <c r="BZ597" s="96"/>
      <c r="CA597" s="96"/>
      <c r="CB597" s="96"/>
      <c r="CC597" s="96"/>
      <c r="CD597" s="96"/>
      <c r="CE597" s="96"/>
      <c r="CF597" s="96"/>
      <c r="CG597" s="96"/>
      <c r="CH597" s="96"/>
      <c r="CI597" s="96"/>
      <c r="CJ597" s="96"/>
      <c r="CK597" s="96"/>
      <c r="CL597" s="96"/>
      <c r="CM597" s="96"/>
      <c r="CN597" s="96"/>
      <c r="CO597" s="96"/>
      <c r="CP597" s="96"/>
      <c r="CQ597" s="96"/>
    </row>
    <row r="598" spans="1:178" s="35" customFormat="1" x14ac:dyDescent="0.25">
      <c r="A598" s="344"/>
      <c r="B598" s="314" t="s">
        <v>81</v>
      </c>
      <c r="C598" s="353"/>
      <c r="D598" s="316"/>
      <c r="E598" s="352">
        <v>130</v>
      </c>
      <c r="F598" s="315"/>
      <c r="G598" s="350"/>
      <c r="H598" s="315"/>
      <c r="I598" s="350"/>
      <c r="J598" s="330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96"/>
      <c r="AB598" s="96"/>
      <c r="AC598" s="96"/>
      <c r="AD598" s="96"/>
      <c r="AE598" s="96"/>
      <c r="AF598" s="96"/>
      <c r="AG598" s="96"/>
      <c r="AH598" s="96"/>
      <c r="AI598" s="96"/>
      <c r="AJ598" s="96"/>
      <c r="AK598" s="96"/>
      <c r="AL598" s="96"/>
      <c r="AM598" s="96"/>
      <c r="AN598" s="96"/>
      <c r="AO598" s="96"/>
      <c r="AP598" s="96"/>
      <c r="AQ598" s="96"/>
      <c r="AR598" s="96"/>
      <c r="AS598" s="96"/>
      <c r="AT598" s="96"/>
      <c r="AU598" s="96"/>
      <c r="AV598" s="96"/>
      <c r="AW598" s="96"/>
      <c r="AX598" s="96"/>
      <c r="AY598" s="96"/>
      <c r="AZ598" s="96"/>
      <c r="BA598" s="96"/>
      <c r="BB598" s="96"/>
      <c r="BC598" s="96"/>
      <c r="BD598" s="96"/>
      <c r="BE598" s="96"/>
      <c r="BF598" s="96"/>
      <c r="BG598" s="96"/>
      <c r="BH598" s="96"/>
      <c r="BI598" s="96"/>
      <c r="BJ598" s="96"/>
      <c r="BK598" s="96"/>
      <c r="BL598" s="96"/>
      <c r="BM598" s="96"/>
      <c r="BN598" s="96"/>
      <c r="BO598" s="96"/>
      <c r="BP598" s="96"/>
      <c r="BQ598" s="96"/>
      <c r="BR598" s="96"/>
      <c r="BS598" s="96"/>
      <c r="BT598" s="96"/>
      <c r="BU598" s="96"/>
      <c r="BV598" s="96"/>
      <c r="BW598" s="96"/>
      <c r="BX598" s="96"/>
      <c r="BY598" s="96"/>
      <c r="BZ598" s="96"/>
      <c r="CA598" s="96"/>
      <c r="CB598" s="96"/>
      <c r="CC598" s="96"/>
      <c r="CD598" s="96"/>
      <c r="CE598" s="96"/>
      <c r="CF598" s="96"/>
      <c r="CG598" s="96"/>
      <c r="CH598" s="96"/>
      <c r="CI598" s="96"/>
      <c r="CJ598" s="96"/>
      <c r="CK598" s="96"/>
      <c r="CL598" s="96"/>
      <c r="CM598" s="96"/>
      <c r="CN598" s="96"/>
      <c r="CO598" s="96"/>
      <c r="CP598" s="96"/>
      <c r="CQ598" s="96"/>
    </row>
    <row r="599" spans="1:178" s="35" customFormat="1" ht="22.5" customHeight="1" x14ac:dyDescent="0.25">
      <c r="A599" s="344"/>
      <c r="B599" s="314" t="s">
        <v>74</v>
      </c>
      <c r="C599" s="353"/>
      <c r="D599" s="316">
        <v>10</v>
      </c>
      <c r="E599" s="352">
        <v>10</v>
      </c>
      <c r="F599" s="315"/>
      <c r="G599" s="350"/>
      <c r="H599" s="315"/>
      <c r="I599" s="350"/>
      <c r="J599" s="330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  <c r="AB599" s="96"/>
      <c r="AC599" s="96"/>
      <c r="AD599" s="96"/>
      <c r="AE599" s="96"/>
      <c r="AF599" s="96"/>
      <c r="AG599" s="96"/>
      <c r="AH599" s="96"/>
      <c r="AI599" s="96"/>
      <c r="AJ599" s="96"/>
      <c r="AK599" s="96"/>
      <c r="AL599" s="96"/>
      <c r="AM599" s="96"/>
      <c r="AN599" s="96"/>
      <c r="AO599" s="96"/>
      <c r="AP599" s="96"/>
      <c r="AQ599" s="96"/>
      <c r="AR599" s="96"/>
      <c r="AS599" s="96"/>
      <c r="AT599" s="96"/>
      <c r="AU599" s="96"/>
      <c r="AV599" s="96"/>
      <c r="AW599" s="96"/>
      <c r="AX599" s="96"/>
      <c r="AY599" s="96"/>
      <c r="AZ599" s="96"/>
      <c r="BA599" s="96"/>
      <c r="BB599" s="96"/>
      <c r="BC599" s="96"/>
      <c r="BD599" s="96"/>
      <c r="BE599" s="96"/>
      <c r="BF599" s="96"/>
      <c r="BG599" s="96"/>
      <c r="BH599" s="96"/>
      <c r="BI599" s="96"/>
      <c r="BJ599" s="96"/>
      <c r="BK599" s="96"/>
      <c r="BL599" s="96"/>
      <c r="BM599" s="96"/>
      <c r="BN599" s="96"/>
      <c r="BO599" s="96"/>
      <c r="BP599" s="96"/>
      <c r="BQ599" s="96"/>
      <c r="BR599" s="96"/>
      <c r="BS599" s="96"/>
      <c r="BT599" s="96"/>
      <c r="BU599" s="96"/>
      <c r="BV599" s="96"/>
      <c r="BW599" s="96"/>
      <c r="BX599" s="96"/>
      <c r="BY599" s="96"/>
      <c r="BZ599" s="96"/>
      <c r="CA599" s="96"/>
      <c r="CB599" s="96"/>
      <c r="CC599" s="96"/>
      <c r="CD599" s="96"/>
      <c r="CE599" s="96"/>
      <c r="CF599" s="96"/>
      <c r="CG599" s="96"/>
      <c r="CH599" s="96"/>
      <c r="CI599" s="96"/>
      <c r="CJ599" s="96"/>
      <c r="CK599" s="96"/>
      <c r="CL599" s="96"/>
      <c r="CM599" s="96"/>
      <c r="CN599" s="96"/>
      <c r="CO599" s="96"/>
      <c r="CP599" s="96"/>
      <c r="CQ599" s="96"/>
    </row>
    <row r="600" spans="1:178" s="35" customFormat="1" x14ac:dyDescent="0.25">
      <c r="A600" s="340" t="s">
        <v>75</v>
      </c>
      <c r="B600" s="318"/>
      <c r="C600" s="354" t="s">
        <v>304</v>
      </c>
      <c r="D600" s="369"/>
      <c r="E600" s="370"/>
      <c r="F600" s="342">
        <v>0.09</v>
      </c>
      <c r="G600" s="329">
        <v>0.01</v>
      </c>
      <c r="H600" s="320">
        <v>8.5</v>
      </c>
      <c r="I600" s="342">
        <v>34.5</v>
      </c>
      <c r="J600" s="330" t="s">
        <v>162</v>
      </c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  <c r="AB600" s="96"/>
      <c r="AC600" s="96"/>
      <c r="AD600" s="96"/>
      <c r="AE600" s="96"/>
      <c r="AF600" s="96"/>
      <c r="AG600" s="96"/>
      <c r="AH600" s="96"/>
      <c r="AI600" s="96"/>
      <c r="AJ600" s="96"/>
      <c r="AK600" s="96"/>
      <c r="AL600" s="96"/>
      <c r="AM600" s="96"/>
      <c r="AN600" s="96"/>
      <c r="AO600" s="96"/>
      <c r="AP600" s="96"/>
      <c r="AQ600" s="96"/>
      <c r="AR600" s="96"/>
      <c r="AS600" s="96"/>
      <c r="AT600" s="96"/>
      <c r="AU600" s="96"/>
      <c r="AV600" s="96"/>
      <c r="AW600" s="96"/>
      <c r="AX600" s="96"/>
      <c r="AY600" s="96"/>
      <c r="AZ600" s="96"/>
      <c r="BA600" s="96"/>
      <c r="BB600" s="96"/>
      <c r="BC600" s="96"/>
      <c r="BD600" s="96"/>
      <c r="BE600" s="96"/>
      <c r="BF600" s="96"/>
      <c r="BG600" s="96"/>
      <c r="BH600" s="96"/>
      <c r="BI600" s="96"/>
      <c r="BJ600" s="96"/>
      <c r="BK600" s="96"/>
      <c r="BL600" s="96"/>
      <c r="BM600" s="96"/>
      <c r="BN600" s="96"/>
      <c r="BO600" s="96"/>
      <c r="BP600" s="96"/>
      <c r="BQ600" s="96"/>
      <c r="BR600" s="96"/>
      <c r="BS600" s="96"/>
      <c r="BT600" s="96"/>
      <c r="BU600" s="96"/>
      <c r="BV600" s="96"/>
      <c r="BW600" s="96"/>
      <c r="BX600" s="96"/>
      <c r="BY600" s="96"/>
      <c r="BZ600" s="96"/>
      <c r="CA600" s="96"/>
      <c r="CB600" s="96"/>
      <c r="CC600" s="96"/>
      <c r="CD600" s="96"/>
      <c r="CE600" s="96"/>
      <c r="CF600" s="96"/>
      <c r="CG600" s="96"/>
      <c r="CH600" s="96"/>
      <c r="CI600" s="96"/>
      <c r="CJ600" s="96"/>
      <c r="CK600" s="96"/>
      <c r="CL600" s="96"/>
      <c r="CM600" s="96"/>
      <c r="CN600" s="96"/>
      <c r="CO600" s="96"/>
      <c r="CP600" s="96"/>
      <c r="CQ600" s="96"/>
    </row>
    <row r="601" spans="1:178" s="35" customFormat="1" x14ac:dyDescent="0.25">
      <c r="A601" s="340"/>
      <c r="B601" s="318" t="s">
        <v>59</v>
      </c>
      <c r="C601" s="354"/>
      <c r="D601" s="357">
        <v>0.3</v>
      </c>
      <c r="E601" s="341">
        <v>0.3</v>
      </c>
      <c r="F601" s="342"/>
      <c r="G601" s="329"/>
      <c r="H601" s="320"/>
      <c r="I601" s="342"/>
      <c r="J601" s="330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  <c r="AB601" s="96"/>
      <c r="AC601" s="96"/>
      <c r="AD601" s="96"/>
      <c r="AE601" s="96"/>
      <c r="AF601" s="96"/>
      <c r="AG601" s="96"/>
      <c r="AH601" s="96"/>
      <c r="AI601" s="96"/>
      <c r="AJ601" s="96"/>
      <c r="AK601" s="96"/>
      <c r="AL601" s="96"/>
      <c r="AM601" s="96"/>
      <c r="AN601" s="96"/>
      <c r="AO601" s="96"/>
      <c r="AP601" s="96"/>
      <c r="AQ601" s="96"/>
      <c r="AR601" s="96"/>
      <c r="AS601" s="96"/>
      <c r="AT601" s="96"/>
      <c r="AU601" s="96"/>
      <c r="AV601" s="96"/>
      <c r="AW601" s="96"/>
      <c r="AX601" s="96"/>
      <c r="AY601" s="96"/>
      <c r="AZ601" s="96"/>
      <c r="BA601" s="96"/>
      <c r="BB601" s="96"/>
      <c r="BC601" s="96"/>
      <c r="BD601" s="96"/>
      <c r="BE601" s="96"/>
      <c r="BF601" s="96"/>
      <c r="BG601" s="96"/>
      <c r="BH601" s="96"/>
      <c r="BI601" s="96"/>
      <c r="BJ601" s="96"/>
      <c r="BK601" s="96"/>
      <c r="BL601" s="96"/>
      <c r="BM601" s="96"/>
      <c r="BN601" s="96"/>
      <c r="BO601" s="96"/>
      <c r="BP601" s="96"/>
      <c r="BQ601" s="96"/>
      <c r="BR601" s="96"/>
      <c r="BS601" s="96"/>
      <c r="BT601" s="96"/>
      <c r="BU601" s="96"/>
      <c r="BV601" s="96"/>
      <c r="BW601" s="96"/>
      <c r="BX601" s="96"/>
      <c r="BY601" s="96"/>
      <c r="BZ601" s="96"/>
      <c r="CA601" s="96"/>
      <c r="CB601" s="96"/>
      <c r="CC601" s="96"/>
      <c r="CD601" s="96"/>
      <c r="CE601" s="96"/>
      <c r="CF601" s="96"/>
      <c r="CG601" s="96"/>
      <c r="CH601" s="96"/>
      <c r="CI601" s="96"/>
      <c r="CJ601" s="96"/>
      <c r="CK601" s="96"/>
      <c r="CL601" s="96"/>
      <c r="CM601" s="96"/>
      <c r="CN601" s="96"/>
      <c r="CO601" s="96"/>
      <c r="CP601" s="96"/>
      <c r="CQ601" s="96"/>
    </row>
    <row r="602" spans="1:178" s="35" customFormat="1" x14ac:dyDescent="0.25">
      <c r="A602" s="340"/>
      <c r="B602" s="318" t="s">
        <v>18</v>
      </c>
      <c r="C602" s="354"/>
      <c r="D602" s="357">
        <v>4</v>
      </c>
      <c r="E602" s="341">
        <v>4</v>
      </c>
      <c r="F602" s="342"/>
      <c r="G602" s="329"/>
      <c r="H602" s="342"/>
      <c r="I602" s="342"/>
      <c r="J602" s="330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  <c r="AB602" s="96"/>
      <c r="AC602" s="96"/>
      <c r="AD602" s="96"/>
      <c r="AE602" s="96"/>
      <c r="AF602" s="96"/>
      <c r="AG602" s="96"/>
      <c r="AH602" s="96"/>
      <c r="AI602" s="96"/>
      <c r="AJ602" s="96"/>
      <c r="AK602" s="96"/>
      <c r="AL602" s="96"/>
      <c r="AM602" s="96"/>
      <c r="AN602" s="96"/>
      <c r="AO602" s="96"/>
      <c r="AP602" s="96"/>
      <c r="AQ602" s="96"/>
      <c r="AR602" s="96"/>
      <c r="AS602" s="96"/>
      <c r="AT602" s="96"/>
      <c r="AU602" s="96"/>
      <c r="AV602" s="96"/>
      <c r="AW602" s="96"/>
      <c r="AX602" s="96"/>
      <c r="AY602" s="96"/>
      <c r="AZ602" s="96"/>
      <c r="BA602" s="96"/>
      <c r="BB602" s="96"/>
      <c r="BC602" s="96"/>
      <c r="BD602" s="96"/>
      <c r="BE602" s="96"/>
      <c r="BF602" s="96"/>
      <c r="BG602" s="96"/>
      <c r="BH602" s="96"/>
      <c r="BI602" s="96"/>
      <c r="BJ602" s="96"/>
      <c r="BK602" s="96"/>
      <c r="BL602" s="96"/>
      <c r="BM602" s="96"/>
      <c r="BN602" s="96"/>
      <c r="BO602" s="96"/>
      <c r="BP602" s="96"/>
      <c r="BQ602" s="96"/>
      <c r="BR602" s="96"/>
      <c r="BS602" s="96"/>
      <c r="BT602" s="96"/>
      <c r="BU602" s="96"/>
      <c r="BV602" s="96"/>
      <c r="BW602" s="96"/>
      <c r="BX602" s="96"/>
      <c r="BY602" s="96"/>
      <c r="BZ602" s="96"/>
      <c r="CA602" s="96"/>
      <c r="CB602" s="96"/>
      <c r="CC602" s="96"/>
      <c r="CD602" s="96"/>
      <c r="CE602" s="96"/>
      <c r="CF602" s="96"/>
      <c r="CG602" s="96"/>
      <c r="CH602" s="96"/>
      <c r="CI602" s="96"/>
      <c r="CJ602" s="96"/>
      <c r="CK602" s="96"/>
      <c r="CL602" s="96"/>
      <c r="CM602" s="96"/>
      <c r="CN602" s="96"/>
      <c r="CO602" s="96"/>
      <c r="CP602" s="96"/>
      <c r="CQ602" s="96"/>
    </row>
    <row r="603" spans="1:178" s="35" customFormat="1" x14ac:dyDescent="0.25">
      <c r="A603" s="340"/>
      <c r="B603" s="318" t="s">
        <v>138</v>
      </c>
      <c r="C603" s="354"/>
      <c r="D603" s="343">
        <v>4.0999999999999996</v>
      </c>
      <c r="E603" s="341">
        <v>4</v>
      </c>
      <c r="F603" s="329"/>
      <c r="G603" s="320"/>
      <c r="H603" s="329"/>
      <c r="I603" s="320"/>
      <c r="J603" s="330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  <c r="AB603" s="96"/>
      <c r="AC603" s="96"/>
      <c r="AD603" s="96"/>
      <c r="AE603" s="96"/>
      <c r="AF603" s="96"/>
      <c r="AG603" s="96"/>
      <c r="AH603" s="96"/>
      <c r="AI603" s="96"/>
      <c r="AJ603" s="96"/>
      <c r="AK603" s="96"/>
      <c r="AL603" s="96"/>
      <c r="AM603" s="96"/>
      <c r="AN603" s="96"/>
      <c r="AO603" s="96"/>
      <c r="AP603" s="96"/>
      <c r="AQ603" s="96"/>
      <c r="AR603" s="96"/>
      <c r="AS603" s="96"/>
      <c r="AT603" s="96"/>
      <c r="AU603" s="96"/>
      <c r="AV603" s="96"/>
      <c r="AW603" s="96"/>
      <c r="AX603" s="96"/>
      <c r="AY603" s="96"/>
      <c r="AZ603" s="96"/>
      <c r="BA603" s="96"/>
      <c r="BB603" s="96"/>
      <c r="BC603" s="96"/>
      <c r="BD603" s="96"/>
      <c r="BE603" s="96"/>
      <c r="BF603" s="96"/>
      <c r="BG603" s="96"/>
      <c r="BH603" s="96"/>
      <c r="BI603" s="96"/>
      <c r="BJ603" s="96"/>
      <c r="BK603" s="96"/>
      <c r="BL603" s="96"/>
      <c r="BM603" s="96"/>
      <c r="BN603" s="96"/>
      <c r="BO603" s="96"/>
      <c r="BP603" s="96"/>
      <c r="BQ603" s="96"/>
      <c r="BR603" s="96"/>
      <c r="BS603" s="96"/>
      <c r="BT603" s="96"/>
      <c r="BU603" s="96"/>
      <c r="BV603" s="96"/>
      <c r="BW603" s="96"/>
      <c r="BX603" s="96"/>
      <c r="BY603" s="96"/>
      <c r="BZ603" s="96"/>
      <c r="CA603" s="96"/>
      <c r="CB603" s="96"/>
      <c r="CC603" s="96"/>
      <c r="CD603" s="96"/>
      <c r="CE603" s="96"/>
      <c r="CF603" s="96"/>
      <c r="CG603" s="96"/>
      <c r="CH603" s="96"/>
      <c r="CI603" s="96"/>
      <c r="CJ603" s="96"/>
      <c r="CK603" s="96"/>
      <c r="CL603" s="96"/>
      <c r="CM603" s="96"/>
      <c r="CN603" s="96"/>
      <c r="CO603" s="96"/>
      <c r="CP603" s="96"/>
      <c r="CQ603" s="96"/>
    </row>
    <row r="604" spans="1:178" x14ac:dyDescent="0.25">
      <c r="A604" s="340"/>
      <c r="B604" s="318" t="s">
        <v>17</v>
      </c>
      <c r="C604" s="354"/>
      <c r="D604" s="370">
        <v>150</v>
      </c>
      <c r="E604" s="370">
        <v>150</v>
      </c>
      <c r="F604" s="329"/>
      <c r="H604" s="329"/>
      <c r="J604" s="330"/>
    </row>
    <row r="605" spans="1:178" ht="16.5" thickBot="1" x14ac:dyDescent="0.3">
      <c r="A605" s="757" t="s">
        <v>38</v>
      </c>
      <c r="B605" s="537"/>
      <c r="C605" s="341">
        <v>20</v>
      </c>
      <c r="D605" s="343">
        <v>20</v>
      </c>
      <c r="E605" s="341">
        <v>20</v>
      </c>
      <c r="F605" s="370">
        <v>1.6</v>
      </c>
      <c r="G605" s="369">
        <v>0.2</v>
      </c>
      <c r="H605" s="389">
        <v>9.8000000000000007</v>
      </c>
      <c r="I605" s="390">
        <v>47</v>
      </c>
      <c r="J605" s="330"/>
    </row>
    <row r="606" spans="1:178" ht="16.5" thickBot="1" x14ac:dyDescent="0.3">
      <c r="A606" s="358" t="s">
        <v>26</v>
      </c>
      <c r="B606" s="359"/>
      <c r="C606" s="360">
        <v>408</v>
      </c>
      <c r="D606" s="332"/>
      <c r="E606" s="331"/>
      <c r="F606" s="332">
        <f>SUM(F587:F605)</f>
        <v>11.99</v>
      </c>
      <c r="G606" s="332">
        <f>SUM(G587:G605)</f>
        <v>13.629999999999999</v>
      </c>
      <c r="H606" s="332">
        <f>SUM(H587:H605)</f>
        <v>57.94</v>
      </c>
      <c r="I606" s="332">
        <f>SUM(I587:I605)</f>
        <v>399.5</v>
      </c>
      <c r="J606" s="333"/>
    </row>
    <row r="607" spans="1:178" ht="16.5" thickBot="1" x14ac:dyDescent="0.3">
      <c r="A607" s="358" t="s">
        <v>60</v>
      </c>
      <c r="B607" s="359"/>
      <c r="C607" s="361">
        <f>C548+C551+C585+C606</f>
        <v>1413</v>
      </c>
      <c r="D607" s="398"/>
      <c r="E607" s="331"/>
      <c r="F607" s="332">
        <f>F548+F551+F585+F606</f>
        <v>37.21</v>
      </c>
      <c r="G607" s="332">
        <f>G548+G551+G585+G606</f>
        <v>43.460000000000008</v>
      </c>
      <c r="H607" s="332">
        <f>H548+H551+H585+H606</f>
        <v>183.6</v>
      </c>
      <c r="I607" s="332">
        <f>I548+I551+I585+I606</f>
        <v>1296.75</v>
      </c>
      <c r="J607" s="333"/>
    </row>
    <row r="608" spans="1:178" x14ac:dyDescent="0.25">
      <c r="C608" s="335"/>
      <c r="D608" s="318"/>
      <c r="E608" s="502"/>
      <c r="J608" s="402"/>
    </row>
    <row r="609" spans="1:114" s="28" customFormat="1" ht="16.5" thickBot="1" x14ac:dyDescent="0.3">
      <c r="A609" s="317" t="s">
        <v>111</v>
      </c>
      <c r="B609" s="318"/>
      <c r="C609" s="319"/>
      <c r="D609" s="318"/>
      <c r="E609" s="318"/>
      <c r="F609" s="320"/>
      <c r="G609" s="320"/>
      <c r="H609" s="320"/>
      <c r="I609" s="320"/>
      <c r="J609" s="403"/>
      <c r="K609" s="165"/>
      <c r="L609" s="165"/>
      <c r="M609" s="165"/>
      <c r="N609" s="165"/>
      <c r="O609" s="165"/>
      <c r="P609" s="165"/>
      <c r="Q609" s="165"/>
      <c r="R609" s="165"/>
      <c r="S609" s="165"/>
      <c r="T609" s="165"/>
      <c r="U609" s="165"/>
      <c r="V609" s="165"/>
      <c r="W609" s="165"/>
      <c r="X609" s="165"/>
      <c r="Y609" s="165"/>
      <c r="Z609" s="165"/>
      <c r="AA609" s="165"/>
      <c r="AB609" s="165"/>
      <c r="AC609" s="165"/>
      <c r="AD609" s="165"/>
      <c r="AE609" s="165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5"/>
      <c r="BN609" s="165"/>
      <c r="BO609" s="165"/>
      <c r="BP609" s="165"/>
      <c r="BQ609" s="165"/>
      <c r="BR609" s="165"/>
      <c r="BS609" s="165"/>
      <c r="BT609" s="165"/>
      <c r="BU609" s="165"/>
      <c r="BV609" s="165"/>
      <c r="BW609" s="165"/>
      <c r="BX609" s="165"/>
      <c r="BY609" s="165"/>
      <c r="BZ609" s="165"/>
      <c r="CA609" s="165"/>
      <c r="CB609" s="165"/>
      <c r="CC609" s="165"/>
      <c r="CD609" s="165"/>
      <c r="CE609" s="165"/>
      <c r="CF609" s="165"/>
      <c r="CG609" s="165"/>
      <c r="CH609" s="165"/>
      <c r="CI609" s="165"/>
      <c r="CJ609" s="165"/>
      <c r="CK609" s="165"/>
      <c r="CL609" s="165"/>
      <c r="CM609" s="165"/>
      <c r="CN609" s="165"/>
      <c r="CO609" s="165"/>
      <c r="CP609" s="165"/>
      <c r="CQ609" s="165"/>
    </row>
    <row r="610" spans="1:114" ht="31.5" x14ac:dyDescent="0.25">
      <c r="A610" s="800" t="s">
        <v>224</v>
      </c>
      <c r="B610" s="801"/>
      <c r="C610" s="793" t="s">
        <v>220</v>
      </c>
      <c r="D610" s="322" t="s">
        <v>3</v>
      </c>
      <c r="E610" s="321" t="s">
        <v>3</v>
      </c>
      <c r="F610" s="802" t="s">
        <v>221</v>
      </c>
      <c r="G610" s="803"/>
      <c r="H610" s="804"/>
      <c r="I610" s="322" t="s">
        <v>4</v>
      </c>
      <c r="J610" s="323" t="s">
        <v>222</v>
      </c>
    </row>
    <row r="611" spans="1:114" ht="16.5" thickBot="1" x14ac:dyDescent="0.3">
      <c r="A611" s="796" t="s">
        <v>223</v>
      </c>
      <c r="B611" s="797"/>
      <c r="C611" s="794"/>
      <c r="D611" s="324" t="s">
        <v>5</v>
      </c>
      <c r="E611" s="325" t="s">
        <v>5</v>
      </c>
      <c r="F611" s="326"/>
      <c r="G611" s="327"/>
      <c r="H611" s="328"/>
      <c r="I611" s="324" t="s">
        <v>6</v>
      </c>
      <c r="J611" s="330"/>
    </row>
    <row r="612" spans="1:114" ht="16.5" thickBot="1" x14ac:dyDescent="0.3">
      <c r="A612" s="798"/>
      <c r="B612" s="799"/>
      <c r="C612" s="795"/>
      <c r="D612" s="331" t="s">
        <v>7</v>
      </c>
      <c r="E612" s="331" t="s">
        <v>8</v>
      </c>
      <c r="F612" s="331" t="s">
        <v>9</v>
      </c>
      <c r="G612" s="331" t="s">
        <v>10</v>
      </c>
      <c r="H612" s="332" t="s">
        <v>11</v>
      </c>
      <c r="I612" s="332" t="s">
        <v>12</v>
      </c>
      <c r="J612" s="333"/>
    </row>
    <row r="613" spans="1:114" x14ac:dyDescent="0.25">
      <c r="A613" s="334"/>
      <c r="B613" s="335" t="s">
        <v>13</v>
      </c>
      <c r="C613" s="336"/>
      <c r="D613" s="433"/>
      <c r="E613" s="338"/>
      <c r="F613" s="322"/>
      <c r="G613" s="321"/>
      <c r="H613" s="364"/>
      <c r="I613" s="322"/>
      <c r="J613" s="323"/>
    </row>
    <row r="614" spans="1:114" s="26" customFormat="1" ht="15" x14ac:dyDescent="0.25">
      <c r="A614" s="371" t="s">
        <v>349</v>
      </c>
      <c r="B614" s="372"/>
      <c r="C614" s="373">
        <v>180</v>
      </c>
      <c r="D614" s="377"/>
      <c r="E614" s="374"/>
      <c r="F614" s="374">
        <v>8.01</v>
      </c>
      <c r="G614" s="374">
        <v>7.56</v>
      </c>
      <c r="H614" s="374">
        <v>29.61</v>
      </c>
      <c r="I614" s="377">
        <v>219</v>
      </c>
      <c r="J614" s="409" t="s">
        <v>351</v>
      </c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69"/>
      <c r="CB614" s="69"/>
      <c r="CC614" s="69"/>
      <c r="CD614" s="69"/>
      <c r="CE614" s="69"/>
      <c r="CF614" s="69"/>
      <c r="CG614" s="69"/>
      <c r="CH614" s="69"/>
      <c r="CI614" s="69"/>
      <c r="CJ614" s="69"/>
      <c r="CK614" s="69"/>
      <c r="CL614" s="69"/>
      <c r="CM614" s="69"/>
      <c r="CN614" s="69"/>
      <c r="CO614" s="69"/>
      <c r="CP614" s="69"/>
      <c r="CQ614" s="69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</row>
    <row r="615" spans="1:114" s="26" customFormat="1" x14ac:dyDescent="0.25">
      <c r="A615" s="371"/>
      <c r="B615" s="318" t="s">
        <v>286</v>
      </c>
      <c r="C615" s="545"/>
      <c r="D615" s="377">
        <v>14</v>
      </c>
      <c r="E615" s="374">
        <v>14</v>
      </c>
      <c r="F615" s="374"/>
      <c r="G615" s="374"/>
      <c r="H615" s="374"/>
      <c r="I615" s="377"/>
      <c r="J615" s="375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69"/>
      <c r="CB615" s="69"/>
      <c r="CC615" s="69"/>
      <c r="CD615" s="69"/>
      <c r="CE615" s="69"/>
      <c r="CF615" s="69"/>
      <c r="CG615" s="69"/>
      <c r="CH615" s="69"/>
      <c r="CI615" s="69"/>
      <c r="CJ615" s="69"/>
      <c r="CK615" s="69"/>
      <c r="CL615" s="69"/>
      <c r="CM615" s="69"/>
      <c r="CN615" s="69"/>
      <c r="CO615" s="69"/>
      <c r="CP615" s="69"/>
      <c r="CQ615" s="69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</row>
    <row r="616" spans="1:114" s="26" customFormat="1" ht="15" x14ac:dyDescent="0.25">
      <c r="A616" s="371"/>
      <c r="B616" s="372" t="s">
        <v>18</v>
      </c>
      <c r="C616" s="545"/>
      <c r="D616" s="377">
        <v>1</v>
      </c>
      <c r="E616" s="374">
        <v>1</v>
      </c>
      <c r="F616" s="374"/>
      <c r="G616" s="374"/>
      <c r="H616" s="374"/>
      <c r="I616" s="377"/>
      <c r="J616" s="375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  <c r="AA616" s="69"/>
      <c r="AB616" s="69"/>
      <c r="AC616" s="69"/>
      <c r="AD616" s="69"/>
      <c r="AE616" s="69"/>
      <c r="AF616" s="69"/>
      <c r="AG616" s="69"/>
      <c r="AH616" s="69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T616" s="69"/>
      <c r="AU616" s="69"/>
      <c r="AV616" s="69"/>
      <c r="AW616" s="69"/>
      <c r="AX616" s="69"/>
      <c r="AY616" s="69"/>
      <c r="AZ616" s="69"/>
      <c r="BA616" s="69"/>
      <c r="BB616" s="69"/>
      <c r="BC616" s="69"/>
      <c r="BD616" s="69"/>
      <c r="BE616" s="69"/>
      <c r="BF616" s="69"/>
      <c r="BG616" s="69"/>
      <c r="BH616" s="69"/>
      <c r="BI616" s="69"/>
      <c r="BJ616" s="69"/>
      <c r="BK616" s="69"/>
      <c r="BL616" s="69"/>
      <c r="BM616" s="69"/>
      <c r="BN616" s="69"/>
      <c r="BO616" s="69"/>
      <c r="BP616" s="69"/>
      <c r="BQ616" s="69"/>
      <c r="BR616" s="69"/>
      <c r="BS616" s="69"/>
      <c r="BT616" s="69"/>
      <c r="BU616" s="69"/>
      <c r="BV616" s="69"/>
      <c r="BW616" s="69"/>
      <c r="BX616" s="69"/>
      <c r="BY616" s="69"/>
      <c r="BZ616" s="69"/>
      <c r="CA616" s="69"/>
      <c r="CB616" s="69"/>
      <c r="CC616" s="69"/>
      <c r="CD616" s="69"/>
      <c r="CE616" s="69"/>
      <c r="CF616" s="69"/>
      <c r="CG616" s="69"/>
      <c r="CH616" s="69"/>
      <c r="CI616" s="69"/>
      <c r="CJ616" s="69"/>
      <c r="CK616" s="69"/>
      <c r="CL616" s="69"/>
      <c r="CM616" s="69"/>
      <c r="CN616" s="69"/>
      <c r="CO616" s="69"/>
      <c r="CP616" s="69"/>
      <c r="CQ616" s="69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</row>
    <row r="617" spans="1:114" s="26" customFormat="1" ht="15" x14ac:dyDescent="0.25">
      <c r="A617" s="371"/>
      <c r="B617" s="372" t="s">
        <v>16</v>
      </c>
      <c r="C617" s="545"/>
      <c r="D617" s="377">
        <v>136</v>
      </c>
      <c r="E617" s="374">
        <v>136</v>
      </c>
      <c r="F617" s="374"/>
      <c r="G617" s="374"/>
      <c r="H617" s="374"/>
      <c r="I617" s="377"/>
      <c r="J617" s="375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  <c r="AC617" s="69"/>
      <c r="AD617" s="69"/>
      <c r="AE617" s="69"/>
      <c r="AF617" s="69"/>
      <c r="AG617" s="69"/>
      <c r="AH617" s="69"/>
      <c r="AI617" s="69"/>
      <c r="AJ617" s="69"/>
      <c r="AK617" s="69"/>
      <c r="AL617" s="69"/>
      <c r="AM617" s="69"/>
      <c r="AN617" s="69"/>
      <c r="AO617" s="69"/>
      <c r="AP617" s="69"/>
      <c r="AQ617" s="69"/>
      <c r="AR617" s="69"/>
      <c r="AS617" s="69"/>
      <c r="AT617" s="69"/>
      <c r="AU617" s="69"/>
      <c r="AV617" s="69"/>
      <c r="AW617" s="69"/>
      <c r="AX617" s="69"/>
      <c r="AY617" s="69"/>
      <c r="AZ617" s="69"/>
      <c r="BA617" s="69"/>
      <c r="BB617" s="69"/>
      <c r="BC617" s="69"/>
      <c r="BD617" s="69"/>
      <c r="BE617" s="69"/>
      <c r="BF617" s="69"/>
      <c r="BG617" s="69"/>
      <c r="BH617" s="69"/>
      <c r="BI617" s="69"/>
      <c r="BJ617" s="69"/>
      <c r="BK617" s="69"/>
      <c r="BL617" s="69"/>
      <c r="BM617" s="69"/>
      <c r="BN617" s="69"/>
      <c r="BO617" s="69"/>
      <c r="BP617" s="69"/>
      <c r="BQ617" s="69"/>
      <c r="BR617" s="69"/>
      <c r="BS617" s="69"/>
      <c r="BT617" s="69"/>
      <c r="BU617" s="69"/>
      <c r="BV617" s="69"/>
      <c r="BW617" s="69"/>
      <c r="BX617" s="69"/>
      <c r="BY617" s="69"/>
      <c r="BZ617" s="69"/>
      <c r="CA617" s="69"/>
      <c r="CB617" s="69"/>
      <c r="CC617" s="69"/>
      <c r="CD617" s="69"/>
      <c r="CE617" s="69"/>
      <c r="CF617" s="69"/>
      <c r="CG617" s="69"/>
      <c r="CH617" s="69"/>
      <c r="CI617" s="69"/>
      <c r="CJ617" s="69"/>
      <c r="CK617" s="69"/>
      <c r="CL617" s="69"/>
      <c r="CM617" s="69"/>
      <c r="CN617" s="69"/>
      <c r="CO617" s="69"/>
      <c r="CP617" s="69"/>
      <c r="CQ617" s="69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</row>
    <row r="618" spans="1:114" s="26" customFormat="1" ht="15" x14ac:dyDescent="0.25">
      <c r="A618" s="371"/>
      <c r="B618" s="372" t="s">
        <v>17</v>
      </c>
      <c r="C618" s="545"/>
      <c r="D618" s="374">
        <v>30</v>
      </c>
      <c r="E618" s="374">
        <v>30</v>
      </c>
      <c r="F618" s="377"/>
      <c r="G618" s="374"/>
      <c r="H618" s="376"/>
      <c r="I618" s="377"/>
      <c r="J618" s="375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/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  <c r="BK618" s="69"/>
      <c r="BL618" s="69"/>
      <c r="BM618" s="69"/>
      <c r="BN618" s="69"/>
      <c r="BO618" s="69"/>
      <c r="BP618" s="69"/>
      <c r="BQ618" s="69"/>
      <c r="BR618" s="69"/>
      <c r="BS618" s="69"/>
      <c r="BT618" s="69"/>
      <c r="BU618" s="69"/>
      <c r="BV618" s="69"/>
      <c r="BW618" s="69"/>
      <c r="BX618" s="69"/>
      <c r="BY618" s="69"/>
      <c r="BZ618" s="69"/>
      <c r="CA618" s="69"/>
      <c r="CB618" s="69"/>
      <c r="CC618" s="69"/>
      <c r="CD618" s="69"/>
      <c r="CE618" s="69"/>
      <c r="CF618" s="69"/>
      <c r="CG618" s="69"/>
      <c r="CH618" s="69"/>
      <c r="CI618" s="69"/>
      <c r="CJ618" s="69"/>
      <c r="CK618" s="69"/>
      <c r="CL618" s="69"/>
      <c r="CM618" s="69"/>
      <c r="CN618" s="69"/>
      <c r="CO618" s="69"/>
      <c r="CP618" s="69"/>
      <c r="CQ618" s="69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</row>
    <row r="619" spans="1:114" s="26" customFormat="1" ht="15" x14ac:dyDescent="0.25">
      <c r="A619" s="371"/>
      <c r="B619" s="372" t="s">
        <v>20</v>
      </c>
      <c r="C619" s="373"/>
      <c r="D619" s="376">
        <v>1</v>
      </c>
      <c r="E619" s="374">
        <v>1</v>
      </c>
      <c r="F619" s="377"/>
      <c r="G619" s="374"/>
      <c r="H619" s="376"/>
      <c r="I619" s="377"/>
      <c r="J619" s="375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/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/>
      <c r="BA619" s="69"/>
      <c r="BB619" s="69"/>
      <c r="BC619" s="69"/>
      <c r="BD619" s="69"/>
      <c r="BE619" s="69"/>
      <c r="BF619" s="69"/>
      <c r="BG619" s="69"/>
      <c r="BH619" s="69"/>
      <c r="BI619" s="69"/>
      <c r="BJ619" s="69"/>
      <c r="BK619" s="69"/>
      <c r="BL619" s="69"/>
      <c r="BM619" s="69"/>
      <c r="BN619" s="69"/>
      <c r="BO619" s="69"/>
      <c r="BP619" s="69"/>
      <c r="BQ619" s="69"/>
      <c r="BR619" s="69"/>
      <c r="BS619" s="69"/>
      <c r="BT619" s="69"/>
      <c r="BU619" s="69"/>
      <c r="BV619" s="69"/>
      <c r="BW619" s="69"/>
      <c r="BX619" s="69"/>
      <c r="BY619" s="69"/>
      <c r="BZ619" s="69"/>
      <c r="CA619" s="69"/>
      <c r="CB619" s="69"/>
      <c r="CC619" s="69"/>
      <c r="CD619" s="69"/>
      <c r="CE619" s="69"/>
      <c r="CF619" s="69"/>
      <c r="CG619" s="69"/>
      <c r="CH619" s="69"/>
      <c r="CI619" s="69"/>
      <c r="CJ619" s="69"/>
      <c r="CK619" s="69"/>
      <c r="CL619" s="69"/>
      <c r="CM619" s="69"/>
      <c r="CN619" s="69"/>
      <c r="CO619" s="69"/>
      <c r="CP619" s="69"/>
      <c r="CQ619" s="6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</row>
    <row r="620" spans="1:114" s="26" customFormat="1" ht="15" x14ac:dyDescent="0.25">
      <c r="A620" s="371"/>
      <c r="B620" s="372" t="s">
        <v>19</v>
      </c>
      <c r="C620" s="373"/>
      <c r="D620" s="376">
        <v>1</v>
      </c>
      <c r="E620" s="374">
        <v>1</v>
      </c>
      <c r="F620" s="377"/>
      <c r="G620" s="374"/>
      <c r="H620" s="376"/>
      <c r="I620" s="377"/>
      <c r="J620" s="375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/>
      <c r="BL620" s="69"/>
      <c r="BM620" s="69"/>
      <c r="BN620" s="69"/>
      <c r="BO620" s="69"/>
      <c r="BP620" s="69"/>
      <c r="BQ620" s="69"/>
      <c r="BR620" s="69"/>
      <c r="BS620" s="69"/>
      <c r="BT620" s="69"/>
      <c r="BU620" s="69"/>
      <c r="BV620" s="69"/>
      <c r="BW620" s="69"/>
      <c r="BX620" s="69"/>
      <c r="BY620" s="69"/>
      <c r="BZ620" s="69"/>
      <c r="CA620" s="69"/>
      <c r="CB620" s="69"/>
      <c r="CC620" s="69"/>
      <c r="CD620" s="69"/>
      <c r="CE620" s="69"/>
      <c r="CF620" s="69"/>
      <c r="CG620" s="69"/>
      <c r="CH620" s="69"/>
      <c r="CI620" s="69"/>
      <c r="CJ620" s="69"/>
      <c r="CK620" s="69"/>
      <c r="CL620" s="69"/>
      <c r="CM620" s="69"/>
      <c r="CN620" s="69"/>
      <c r="CO620" s="69"/>
      <c r="CP620" s="69"/>
      <c r="CQ620" s="69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</row>
    <row r="621" spans="1:114" s="36" customFormat="1" x14ac:dyDescent="0.25">
      <c r="A621" s="344" t="s">
        <v>158</v>
      </c>
      <c r="B621" s="314"/>
      <c r="C621" s="352" t="s">
        <v>254</v>
      </c>
      <c r="D621" s="347"/>
      <c r="E621" s="348"/>
      <c r="F621" s="349">
        <v>0.05</v>
      </c>
      <c r="G621" s="350">
        <v>0.01</v>
      </c>
      <c r="H621" s="315">
        <v>4.42</v>
      </c>
      <c r="I621" s="350">
        <v>18</v>
      </c>
      <c r="J621" s="330" t="s">
        <v>248</v>
      </c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37"/>
      <c r="AF621" s="137"/>
      <c r="AG621" s="137"/>
      <c r="AH621" s="137"/>
      <c r="AI621" s="137"/>
      <c r="AJ621" s="137"/>
      <c r="AK621" s="137"/>
      <c r="AL621" s="137"/>
      <c r="AM621" s="137"/>
      <c r="AN621" s="137"/>
      <c r="AO621" s="137"/>
      <c r="AP621" s="137"/>
      <c r="AQ621" s="137"/>
      <c r="AR621" s="137"/>
      <c r="AS621" s="137"/>
      <c r="AT621" s="137"/>
      <c r="AU621" s="137"/>
      <c r="AV621" s="137"/>
      <c r="AW621" s="137"/>
      <c r="AX621" s="137"/>
      <c r="AY621" s="137"/>
      <c r="AZ621" s="137"/>
      <c r="BA621" s="137"/>
      <c r="BB621" s="137"/>
      <c r="BC621" s="137"/>
      <c r="BD621" s="137"/>
      <c r="BE621" s="137"/>
      <c r="BF621" s="137"/>
      <c r="BG621" s="137"/>
      <c r="BH621" s="137"/>
      <c r="BI621" s="137"/>
      <c r="BJ621" s="137"/>
      <c r="BK621" s="137"/>
      <c r="BL621" s="137"/>
      <c r="BM621" s="137"/>
      <c r="BN621" s="137"/>
      <c r="BO621" s="137"/>
      <c r="BP621" s="137"/>
      <c r="BQ621" s="137"/>
      <c r="BR621" s="137"/>
      <c r="BS621" s="137"/>
      <c r="BT621" s="137"/>
      <c r="BU621" s="137"/>
      <c r="BV621" s="137"/>
      <c r="BW621" s="137"/>
      <c r="BX621" s="137"/>
      <c r="BY621" s="137"/>
      <c r="BZ621" s="137"/>
      <c r="CA621" s="137"/>
      <c r="CB621" s="137"/>
      <c r="CC621" s="137"/>
      <c r="CD621" s="137"/>
      <c r="CE621" s="137"/>
      <c r="CF621" s="137"/>
      <c r="CG621" s="137"/>
      <c r="CH621" s="137"/>
      <c r="CI621" s="137"/>
      <c r="CJ621" s="137"/>
      <c r="CK621" s="137"/>
      <c r="CL621" s="137"/>
      <c r="CM621" s="137"/>
      <c r="CN621" s="137"/>
      <c r="CO621" s="137"/>
      <c r="CP621" s="137"/>
      <c r="CQ621" s="137"/>
    </row>
    <row r="622" spans="1:114" s="36" customFormat="1" x14ac:dyDescent="0.25">
      <c r="A622" s="344"/>
      <c r="B622" s="314" t="s">
        <v>59</v>
      </c>
      <c r="C622" s="353"/>
      <c r="D622" s="316">
        <v>0.2</v>
      </c>
      <c r="E622" s="352">
        <v>0.2</v>
      </c>
      <c r="F622" s="349"/>
      <c r="G622" s="349"/>
      <c r="H622" s="350"/>
      <c r="I622" s="350"/>
      <c r="J622" s="330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37"/>
      <c r="AF622" s="137"/>
      <c r="AG622" s="137"/>
      <c r="AH622" s="137"/>
      <c r="AI622" s="137"/>
      <c r="AJ622" s="137"/>
      <c r="AK622" s="137"/>
      <c r="AL622" s="137"/>
      <c r="AM622" s="137"/>
      <c r="AN622" s="137"/>
      <c r="AO622" s="137"/>
      <c r="AP622" s="137"/>
      <c r="AQ622" s="137"/>
      <c r="AR622" s="137"/>
      <c r="AS622" s="137"/>
      <c r="AT622" s="137"/>
      <c r="AU622" s="137"/>
      <c r="AV622" s="137"/>
      <c r="AW622" s="137"/>
      <c r="AX622" s="137"/>
      <c r="AY622" s="137"/>
      <c r="AZ622" s="137"/>
      <c r="BA622" s="137"/>
      <c r="BB622" s="137"/>
      <c r="BC622" s="137"/>
      <c r="BD622" s="137"/>
      <c r="BE622" s="137"/>
      <c r="BF622" s="137"/>
      <c r="BG622" s="137"/>
      <c r="BH622" s="137"/>
      <c r="BI622" s="137"/>
      <c r="BJ622" s="137"/>
      <c r="BK622" s="137"/>
      <c r="BL622" s="137"/>
      <c r="BM622" s="137"/>
      <c r="BN622" s="137"/>
      <c r="BO622" s="137"/>
      <c r="BP622" s="137"/>
      <c r="BQ622" s="137"/>
      <c r="BR622" s="137"/>
      <c r="BS622" s="137"/>
      <c r="BT622" s="137"/>
      <c r="BU622" s="137"/>
      <c r="BV622" s="137"/>
      <c r="BW622" s="137"/>
      <c r="BX622" s="137"/>
      <c r="BY622" s="137"/>
      <c r="BZ622" s="137"/>
      <c r="CA622" s="137"/>
      <c r="CB622" s="137"/>
      <c r="CC622" s="137"/>
      <c r="CD622" s="137"/>
      <c r="CE622" s="137"/>
      <c r="CF622" s="137"/>
      <c r="CG622" s="137"/>
      <c r="CH622" s="137"/>
      <c r="CI622" s="137"/>
      <c r="CJ622" s="137"/>
      <c r="CK622" s="137"/>
      <c r="CL622" s="137"/>
      <c r="CM622" s="137"/>
      <c r="CN622" s="137"/>
      <c r="CO622" s="137"/>
      <c r="CP622" s="137"/>
      <c r="CQ622" s="137"/>
    </row>
    <row r="623" spans="1:114" s="36" customFormat="1" x14ac:dyDescent="0.25">
      <c r="A623" s="344"/>
      <c r="B623" s="314" t="s">
        <v>50</v>
      </c>
      <c r="C623" s="353"/>
      <c r="D623" s="316">
        <v>4</v>
      </c>
      <c r="E623" s="352">
        <v>4</v>
      </c>
      <c r="F623" s="349"/>
      <c r="G623" s="349"/>
      <c r="H623" s="350"/>
      <c r="I623" s="349"/>
      <c r="J623" s="330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37"/>
      <c r="AF623" s="137"/>
      <c r="AG623" s="137"/>
      <c r="AH623" s="137"/>
      <c r="AI623" s="137"/>
      <c r="AJ623" s="137"/>
      <c r="AK623" s="137"/>
      <c r="AL623" s="137"/>
      <c r="AM623" s="137"/>
      <c r="AN623" s="137"/>
      <c r="AO623" s="137"/>
      <c r="AP623" s="137"/>
      <c r="AQ623" s="137"/>
      <c r="AR623" s="137"/>
      <c r="AS623" s="137"/>
      <c r="AT623" s="137"/>
      <c r="AU623" s="137"/>
      <c r="AV623" s="137"/>
      <c r="AW623" s="137"/>
      <c r="AX623" s="137"/>
      <c r="AY623" s="137"/>
      <c r="AZ623" s="137"/>
      <c r="BA623" s="137"/>
      <c r="BB623" s="137"/>
      <c r="BC623" s="137"/>
      <c r="BD623" s="137"/>
      <c r="BE623" s="137"/>
      <c r="BF623" s="137"/>
      <c r="BG623" s="137"/>
      <c r="BH623" s="137"/>
      <c r="BI623" s="137"/>
      <c r="BJ623" s="137"/>
      <c r="BK623" s="137"/>
      <c r="BL623" s="137"/>
      <c r="BM623" s="137"/>
      <c r="BN623" s="137"/>
      <c r="BO623" s="137"/>
      <c r="BP623" s="137"/>
      <c r="BQ623" s="137"/>
      <c r="BR623" s="137"/>
      <c r="BS623" s="137"/>
      <c r="BT623" s="137"/>
      <c r="BU623" s="137"/>
      <c r="BV623" s="137"/>
      <c r="BW623" s="137"/>
      <c r="BX623" s="137"/>
      <c r="BY623" s="137"/>
      <c r="BZ623" s="137"/>
      <c r="CA623" s="137"/>
      <c r="CB623" s="137"/>
      <c r="CC623" s="137"/>
      <c r="CD623" s="137"/>
      <c r="CE623" s="137"/>
      <c r="CF623" s="137"/>
      <c r="CG623" s="137"/>
      <c r="CH623" s="137"/>
      <c r="CI623" s="137"/>
      <c r="CJ623" s="137"/>
      <c r="CK623" s="137"/>
      <c r="CL623" s="137"/>
      <c r="CM623" s="137"/>
      <c r="CN623" s="137"/>
      <c r="CO623" s="137"/>
      <c r="CP623" s="137"/>
      <c r="CQ623" s="137"/>
    </row>
    <row r="624" spans="1:114" s="36" customFormat="1" x14ac:dyDescent="0.25">
      <c r="A624" s="344"/>
      <c r="B624" s="314" t="s">
        <v>17</v>
      </c>
      <c r="C624" s="353"/>
      <c r="D624" s="316">
        <v>160</v>
      </c>
      <c r="E624" s="352">
        <v>160</v>
      </c>
      <c r="F624" s="349"/>
      <c r="G624" s="349"/>
      <c r="H624" s="350"/>
      <c r="I624" s="349"/>
      <c r="J624" s="330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37"/>
      <c r="AF624" s="137"/>
      <c r="AG624" s="137"/>
      <c r="AH624" s="137"/>
      <c r="AI624" s="137"/>
      <c r="AJ624" s="137"/>
      <c r="AK624" s="137"/>
      <c r="AL624" s="137"/>
      <c r="AM624" s="137"/>
      <c r="AN624" s="137"/>
      <c r="AO624" s="137"/>
      <c r="AP624" s="137"/>
      <c r="AQ624" s="137"/>
      <c r="AR624" s="137"/>
      <c r="AS624" s="137"/>
      <c r="AT624" s="137"/>
      <c r="AU624" s="137"/>
      <c r="AV624" s="137"/>
      <c r="AW624" s="137"/>
      <c r="AX624" s="137"/>
      <c r="AY624" s="137"/>
      <c r="AZ624" s="137"/>
      <c r="BA624" s="137"/>
      <c r="BB624" s="137"/>
      <c r="BC624" s="137"/>
      <c r="BD624" s="137"/>
      <c r="BE624" s="137"/>
      <c r="BF624" s="137"/>
      <c r="BG624" s="137"/>
      <c r="BH624" s="137"/>
      <c r="BI624" s="137"/>
      <c r="BJ624" s="137"/>
      <c r="BK624" s="137"/>
      <c r="BL624" s="137"/>
      <c r="BM624" s="137"/>
      <c r="BN624" s="137"/>
      <c r="BO624" s="137"/>
      <c r="BP624" s="137"/>
      <c r="BQ624" s="137"/>
      <c r="BR624" s="137"/>
      <c r="BS624" s="137"/>
      <c r="BT624" s="137"/>
      <c r="BU624" s="137"/>
      <c r="BV624" s="137"/>
      <c r="BW624" s="137"/>
      <c r="BX624" s="137"/>
      <c r="BY624" s="137"/>
      <c r="BZ624" s="137"/>
      <c r="CA624" s="137"/>
      <c r="CB624" s="137"/>
      <c r="CC624" s="137"/>
      <c r="CD624" s="137"/>
      <c r="CE624" s="137"/>
      <c r="CF624" s="137"/>
      <c r="CG624" s="137"/>
      <c r="CH624" s="137"/>
      <c r="CI624" s="137"/>
      <c r="CJ624" s="137"/>
      <c r="CK624" s="137"/>
      <c r="CL624" s="137"/>
      <c r="CM624" s="137"/>
      <c r="CN624" s="137"/>
      <c r="CO624" s="137"/>
      <c r="CP624" s="137"/>
      <c r="CQ624" s="137"/>
    </row>
    <row r="625" spans="1:178" s="26" customFormat="1" x14ac:dyDescent="0.25">
      <c r="A625" s="340" t="s">
        <v>159</v>
      </c>
      <c r="B625" s="318"/>
      <c r="C625" s="354" t="s">
        <v>308</v>
      </c>
      <c r="D625" s="355"/>
      <c r="E625" s="356"/>
      <c r="F625" s="342">
        <v>3.5</v>
      </c>
      <c r="G625" s="329">
        <v>5.95</v>
      </c>
      <c r="H625" s="320">
        <v>12.9</v>
      </c>
      <c r="I625" s="342">
        <v>119.6</v>
      </c>
      <c r="J625" s="330" t="s">
        <v>160</v>
      </c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69"/>
      <c r="CB625" s="69"/>
      <c r="CC625" s="69"/>
      <c r="CD625" s="69"/>
      <c r="CE625" s="69"/>
      <c r="CF625" s="69"/>
      <c r="CG625" s="69"/>
      <c r="CH625" s="69"/>
      <c r="CI625" s="69"/>
      <c r="CJ625" s="69"/>
      <c r="CK625" s="69"/>
      <c r="CL625" s="69"/>
      <c r="CM625" s="69"/>
      <c r="CN625" s="69"/>
      <c r="CO625" s="69"/>
      <c r="CP625" s="69"/>
      <c r="CQ625" s="69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</row>
    <row r="626" spans="1:178" s="26" customFormat="1" x14ac:dyDescent="0.25">
      <c r="A626" s="340"/>
      <c r="B626" s="318" t="s">
        <v>25</v>
      </c>
      <c r="C626" s="341"/>
      <c r="D626" s="337">
        <v>25</v>
      </c>
      <c r="E626" s="341">
        <v>25</v>
      </c>
      <c r="F626" s="342"/>
      <c r="G626" s="329"/>
      <c r="H626" s="329"/>
      <c r="I626" s="342"/>
      <c r="J626" s="330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69"/>
      <c r="CB626" s="69"/>
      <c r="CC626" s="69"/>
      <c r="CD626" s="69"/>
      <c r="CE626" s="69"/>
      <c r="CF626" s="69"/>
      <c r="CG626" s="69"/>
      <c r="CH626" s="69"/>
      <c r="CI626" s="69"/>
      <c r="CJ626" s="69"/>
      <c r="CK626" s="69"/>
      <c r="CL626" s="69"/>
      <c r="CM626" s="69"/>
      <c r="CN626" s="69"/>
      <c r="CO626" s="69"/>
      <c r="CP626" s="69"/>
      <c r="CQ626" s="69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</row>
    <row r="627" spans="1:178" s="26" customFormat="1" x14ac:dyDescent="0.25">
      <c r="A627" s="340"/>
      <c r="B627" s="318" t="s">
        <v>66</v>
      </c>
      <c r="C627" s="341"/>
      <c r="D627" s="337">
        <v>5.0999999999999996</v>
      </c>
      <c r="E627" s="341">
        <v>5</v>
      </c>
      <c r="F627" s="342"/>
      <c r="G627" s="329"/>
      <c r="H627" s="329"/>
      <c r="I627" s="342"/>
      <c r="J627" s="330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69"/>
      <c r="CB627" s="69"/>
      <c r="CC627" s="69"/>
      <c r="CD627" s="69"/>
      <c r="CE627" s="69"/>
      <c r="CF627" s="69"/>
      <c r="CG627" s="69"/>
      <c r="CH627" s="69"/>
      <c r="CI627" s="69"/>
      <c r="CJ627" s="69"/>
      <c r="CK627" s="69"/>
      <c r="CL627" s="69"/>
      <c r="CM627" s="69"/>
      <c r="CN627" s="69"/>
      <c r="CO627" s="69"/>
      <c r="CP627" s="69"/>
      <c r="CQ627" s="69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</row>
    <row r="628" spans="1:178" s="26" customFormat="1" ht="16.5" thickBot="1" x14ac:dyDescent="0.3">
      <c r="A628" s="340"/>
      <c r="B628" s="318" t="s">
        <v>20</v>
      </c>
      <c r="C628" s="341"/>
      <c r="D628" s="337">
        <v>3</v>
      </c>
      <c r="E628" s="341">
        <v>3</v>
      </c>
      <c r="F628" s="342" t="s">
        <v>1</v>
      </c>
      <c r="G628" s="329"/>
      <c r="H628" s="329"/>
      <c r="I628" s="342"/>
      <c r="J628" s="330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69"/>
      <c r="CB628" s="69"/>
      <c r="CC628" s="69"/>
      <c r="CD628" s="69"/>
      <c r="CE628" s="69"/>
      <c r="CF628" s="69"/>
      <c r="CG628" s="69"/>
      <c r="CH628" s="69"/>
      <c r="CI628" s="69"/>
      <c r="CJ628" s="69"/>
      <c r="CK628" s="69"/>
      <c r="CL628" s="69"/>
      <c r="CM628" s="69"/>
      <c r="CN628" s="69"/>
      <c r="CO628" s="69"/>
      <c r="CP628" s="69"/>
      <c r="CQ628" s="69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</row>
    <row r="629" spans="1:178" s="26" customFormat="1" ht="16.5" thickBot="1" x14ac:dyDescent="0.3">
      <c r="A629" s="358" t="s">
        <v>26</v>
      </c>
      <c r="B629" s="359"/>
      <c r="C629" s="360">
        <v>377</v>
      </c>
      <c r="D629" s="378"/>
      <c r="E629" s="360"/>
      <c r="F629" s="331">
        <f>SUM(F614:F628)</f>
        <v>11.56</v>
      </c>
      <c r="G629" s="331">
        <f t="shared" ref="G629:I629" si="1">SUM(G614:G628)</f>
        <v>13.52</v>
      </c>
      <c r="H629" s="331">
        <f t="shared" si="1"/>
        <v>46.93</v>
      </c>
      <c r="I629" s="331">
        <f t="shared" si="1"/>
        <v>356.6</v>
      </c>
      <c r="J629" s="333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69"/>
      <c r="CB629" s="69"/>
      <c r="CC629" s="69"/>
      <c r="CD629" s="69"/>
      <c r="CE629" s="69"/>
      <c r="CF629" s="69"/>
      <c r="CG629" s="69"/>
      <c r="CH629" s="69"/>
      <c r="CI629" s="69"/>
      <c r="CJ629" s="69"/>
      <c r="CK629" s="69"/>
      <c r="CL629" s="69"/>
      <c r="CM629" s="69"/>
      <c r="CN629" s="69"/>
      <c r="CO629" s="69"/>
      <c r="CP629" s="69"/>
      <c r="CQ629" s="6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</row>
    <row r="630" spans="1:178" s="26" customFormat="1" x14ac:dyDescent="0.25">
      <c r="A630" s="340" t="s">
        <v>48</v>
      </c>
      <c r="B630" s="318"/>
      <c r="C630" s="341">
        <v>85</v>
      </c>
      <c r="D630" s="336">
        <v>96.9</v>
      </c>
      <c r="E630" s="343">
        <v>85</v>
      </c>
      <c r="F630" s="342">
        <v>0.34</v>
      </c>
      <c r="G630" s="329">
        <v>0.34</v>
      </c>
      <c r="H630" s="320">
        <v>10.199999999999999</v>
      </c>
      <c r="I630" s="329">
        <v>45</v>
      </c>
      <c r="J630" s="330" t="s">
        <v>264</v>
      </c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69"/>
      <c r="CB630" s="69"/>
      <c r="CC630" s="69"/>
      <c r="CD630" s="69"/>
      <c r="CE630" s="69"/>
      <c r="CF630" s="69"/>
      <c r="CG630" s="69"/>
      <c r="CH630" s="69"/>
      <c r="CI630" s="69"/>
      <c r="CJ630" s="69"/>
      <c r="CK630" s="69"/>
      <c r="CL630" s="69"/>
      <c r="CM630" s="69"/>
      <c r="CN630" s="69"/>
      <c r="CO630" s="69"/>
      <c r="CP630" s="69"/>
      <c r="CQ630" s="69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</row>
    <row r="631" spans="1:178" s="26" customFormat="1" ht="16.5" thickBot="1" x14ac:dyDescent="0.3">
      <c r="A631" s="340"/>
      <c r="B631" s="318"/>
      <c r="C631" s="341"/>
      <c r="D631" s="341"/>
      <c r="E631" s="343"/>
      <c r="F631" s="342"/>
      <c r="G631" s="329"/>
      <c r="H631" s="320"/>
      <c r="I631" s="329"/>
      <c r="J631" s="330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69"/>
      <c r="CB631" s="69"/>
      <c r="CC631" s="69"/>
      <c r="CD631" s="69"/>
      <c r="CE631" s="69"/>
      <c r="CF631" s="69"/>
      <c r="CG631" s="69"/>
      <c r="CH631" s="69"/>
      <c r="CI631" s="69"/>
      <c r="CJ631" s="69"/>
      <c r="CK631" s="69"/>
      <c r="CL631" s="69"/>
      <c r="CM631" s="69"/>
      <c r="CN631" s="69"/>
      <c r="CO631" s="69"/>
      <c r="CP631" s="69"/>
      <c r="CQ631" s="69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</row>
    <row r="632" spans="1:178" s="26" customFormat="1" ht="16.5" thickBot="1" x14ac:dyDescent="0.3">
      <c r="A632" s="358" t="s">
        <v>26</v>
      </c>
      <c r="B632" s="359"/>
      <c r="C632" s="360">
        <v>85</v>
      </c>
      <c r="D632" s="360"/>
      <c r="E632" s="546"/>
      <c r="F632" s="331">
        <f>SUM(F630)</f>
        <v>0.34</v>
      </c>
      <c r="G632" s="331">
        <f>SUM(G630)</f>
        <v>0.34</v>
      </c>
      <c r="H632" s="331">
        <f>SUM(H630)</f>
        <v>10.199999999999999</v>
      </c>
      <c r="I632" s="331">
        <f>SUM(I630)</f>
        <v>45</v>
      </c>
      <c r="J632" s="333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69"/>
      <c r="CB632" s="69"/>
      <c r="CC632" s="69"/>
      <c r="CD632" s="69"/>
      <c r="CE632" s="69"/>
      <c r="CF632" s="69"/>
      <c r="CG632" s="69"/>
      <c r="CH632" s="69"/>
      <c r="CI632" s="69"/>
      <c r="CJ632" s="69"/>
      <c r="CK632" s="69"/>
      <c r="CL632" s="69"/>
      <c r="CM632" s="69"/>
      <c r="CN632" s="69"/>
      <c r="CO632" s="69"/>
      <c r="CP632" s="69"/>
      <c r="CQ632" s="69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</row>
    <row r="633" spans="1:178" ht="16.5" thickBot="1" x14ac:dyDescent="0.3">
      <c r="A633" s="334"/>
      <c r="B633" s="335"/>
      <c r="C633" s="336">
        <v>462</v>
      </c>
      <c r="D633" s="433"/>
      <c r="E633" s="338"/>
      <c r="F633" s="322">
        <v>9.9</v>
      </c>
      <c r="G633" s="322">
        <v>11.3</v>
      </c>
      <c r="H633" s="322">
        <v>50.2</v>
      </c>
      <c r="I633" s="322">
        <v>340</v>
      </c>
      <c r="J633" s="323"/>
    </row>
    <row r="634" spans="1:178" x14ac:dyDescent="0.25">
      <c r="A634" s="334"/>
      <c r="B634" s="335" t="s">
        <v>28</v>
      </c>
      <c r="C634" s="407"/>
      <c r="D634" s="407"/>
      <c r="E634" s="547"/>
      <c r="F634" s="322"/>
      <c r="G634" s="321"/>
      <c r="H634" s="364"/>
      <c r="I634" s="322"/>
      <c r="J634" s="323"/>
    </row>
    <row r="635" spans="1:178" s="43" customFormat="1" x14ac:dyDescent="0.25">
      <c r="A635" s="340" t="s">
        <v>402</v>
      </c>
      <c r="B635" s="365"/>
      <c r="C635" s="366">
        <v>30</v>
      </c>
      <c r="D635" s="367"/>
      <c r="E635" s="329"/>
      <c r="F635" s="367">
        <v>0.6</v>
      </c>
      <c r="G635" s="329">
        <v>0.05</v>
      </c>
      <c r="H635" s="367">
        <v>3</v>
      </c>
      <c r="I635" s="342">
        <v>14</v>
      </c>
      <c r="J635" s="329" t="s">
        <v>437</v>
      </c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  <c r="AA635" s="96"/>
      <c r="AB635" s="96"/>
      <c r="AC635" s="96"/>
      <c r="AD635" s="96"/>
      <c r="AE635" s="96"/>
      <c r="AF635" s="96"/>
      <c r="AG635" s="96"/>
      <c r="AH635" s="96"/>
      <c r="AI635" s="96"/>
      <c r="AJ635" s="96"/>
      <c r="AK635" s="96"/>
      <c r="AL635" s="96"/>
      <c r="AM635" s="96"/>
      <c r="AN635" s="96"/>
      <c r="AO635" s="96"/>
      <c r="AP635" s="96"/>
      <c r="AQ635" s="96"/>
      <c r="AR635" s="96"/>
      <c r="AS635" s="96"/>
      <c r="AT635" s="96"/>
      <c r="AU635" s="96"/>
      <c r="AV635" s="96"/>
      <c r="AW635" s="96"/>
      <c r="AX635" s="96"/>
      <c r="AY635" s="96"/>
      <c r="AZ635" s="96"/>
      <c r="BA635" s="96"/>
      <c r="BB635" s="96"/>
      <c r="BC635" s="96"/>
      <c r="BD635" s="96"/>
      <c r="BE635" s="96"/>
      <c r="BF635" s="96"/>
      <c r="BG635" s="96"/>
      <c r="BH635" s="96"/>
      <c r="BI635" s="96"/>
      <c r="BJ635" s="96"/>
      <c r="BK635" s="96"/>
      <c r="BL635" s="96"/>
      <c r="BM635" s="96"/>
      <c r="BN635" s="96"/>
      <c r="BO635" s="96"/>
      <c r="BP635" s="96"/>
      <c r="BQ635" s="96"/>
      <c r="BR635" s="96"/>
      <c r="BS635" s="96"/>
      <c r="BT635" s="96"/>
      <c r="BU635" s="96"/>
      <c r="BV635" s="96"/>
      <c r="BW635" s="96"/>
      <c r="BX635" s="96"/>
      <c r="BY635" s="96"/>
      <c r="BZ635" s="96"/>
      <c r="CA635" s="96"/>
      <c r="CB635" s="96"/>
      <c r="CC635" s="96"/>
      <c r="CD635" s="96"/>
      <c r="CE635" s="96"/>
      <c r="CF635" s="96"/>
      <c r="CG635" s="96"/>
      <c r="CH635" s="96"/>
      <c r="CI635" s="96"/>
      <c r="CJ635" s="96"/>
      <c r="CK635" s="96"/>
      <c r="CL635" s="96"/>
      <c r="CM635" s="96"/>
      <c r="CN635" s="96"/>
      <c r="CO635" s="96"/>
      <c r="CP635" s="96"/>
      <c r="CQ635" s="96"/>
      <c r="CR635" s="96"/>
      <c r="CS635" s="96"/>
      <c r="CT635" s="96"/>
      <c r="CU635" s="96"/>
      <c r="CV635" s="96"/>
      <c r="CW635" s="96"/>
      <c r="CX635" s="96"/>
      <c r="CY635" s="96"/>
      <c r="CZ635" s="96"/>
      <c r="DA635" s="96"/>
      <c r="DB635" s="96"/>
      <c r="DC635" s="96"/>
      <c r="DD635" s="96"/>
      <c r="DE635" s="96"/>
      <c r="DF635" s="96"/>
      <c r="DG635" s="96"/>
      <c r="DH635" s="96"/>
      <c r="DI635" s="96"/>
      <c r="DJ635" s="96"/>
      <c r="DK635" s="96"/>
      <c r="DL635" s="96"/>
      <c r="DM635" s="96"/>
      <c r="DN635" s="96"/>
      <c r="DO635" s="96"/>
      <c r="DP635" s="96"/>
      <c r="DQ635" s="96"/>
      <c r="DR635" s="96"/>
      <c r="DS635" s="96"/>
      <c r="DT635" s="96"/>
      <c r="DU635" s="96"/>
      <c r="DV635" s="96"/>
      <c r="DW635" s="96"/>
      <c r="DX635" s="96"/>
      <c r="DY635" s="96"/>
      <c r="DZ635" s="96"/>
      <c r="EA635" s="96"/>
      <c r="EB635" s="96"/>
      <c r="EC635" s="96"/>
      <c r="ED635" s="96"/>
      <c r="EE635" s="96"/>
      <c r="EF635" s="96"/>
      <c r="EG635" s="96"/>
      <c r="EH635" s="96"/>
      <c r="EI635" s="96"/>
      <c r="EJ635" s="96"/>
      <c r="EK635" s="96"/>
      <c r="EL635" s="96"/>
      <c r="EM635" s="96"/>
      <c r="EN635" s="96"/>
      <c r="EO635" s="96"/>
      <c r="EP635" s="96"/>
      <c r="EQ635" s="96"/>
      <c r="ER635" s="96"/>
      <c r="ES635" s="96"/>
      <c r="ET635" s="96"/>
      <c r="EU635" s="96"/>
      <c r="EV635" s="96"/>
      <c r="EW635" s="96"/>
      <c r="EX635" s="96"/>
      <c r="EY635" s="96"/>
      <c r="EZ635" s="96"/>
      <c r="FA635" s="96"/>
      <c r="FB635" s="96"/>
      <c r="FC635" s="96"/>
      <c r="FD635" s="96"/>
      <c r="FE635" s="96"/>
      <c r="FF635" s="96"/>
      <c r="FG635" s="96"/>
      <c r="FH635" s="96"/>
      <c r="FI635" s="96"/>
      <c r="FJ635" s="96"/>
      <c r="FK635" s="96"/>
      <c r="FL635" s="96"/>
      <c r="FM635" s="96"/>
      <c r="FN635" s="96"/>
      <c r="FO635" s="96"/>
      <c r="FP635" s="96"/>
      <c r="FQ635" s="96"/>
    </row>
    <row r="636" spans="1:178" s="43" customFormat="1" x14ac:dyDescent="0.25">
      <c r="A636" s="340"/>
      <c r="B636" s="750" t="s">
        <v>32</v>
      </c>
      <c r="C636" s="437"/>
      <c r="D636" s="367">
        <v>37.5</v>
      </c>
      <c r="E636" s="329">
        <v>30</v>
      </c>
      <c r="F636" s="367"/>
      <c r="G636" s="329"/>
      <c r="H636" s="367"/>
      <c r="I636" s="329"/>
      <c r="J636" s="329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96"/>
      <c r="AB636" s="96"/>
      <c r="AC636" s="96"/>
      <c r="AD636" s="96"/>
      <c r="AE636" s="96"/>
      <c r="AF636" s="96"/>
      <c r="AG636" s="96"/>
      <c r="AH636" s="96"/>
      <c r="AI636" s="96"/>
      <c r="AJ636" s="96"/>
      <c r="AK636" s="96"/>
      <c r="AL636" s="96"/>
      <c r="AM636" s="96"/>
      <c r="AN636" s="96"/>
      <c r="AO636" s="96"/>
      <c r="AP636" s="96"/>
      <c r="AQ636" s="96"/>
      <c r="AR636" s="96"/>
      <c r="AS636" s="96"/>
      <c r="AT636" s="96"/>
      <c r="AU636" s="96"/>
      <c r="AV636" s="96"/>
      <c r="AW636" s="96"/>
      <c r="AX636" s="96"/>
      <c r="AY636" s="96"/>
      <c r="AZ636" s="96"/>
      <c r="BA636" s="96"/>
      <c r="BB636" s="96"/>
      <c r="BC636" s="96"/>
      <c r="BD636" s="96"/>
      <c r="BE636" s="96"/>
      <c r="BF636" s="96"/>
      <c r="BG636" s="96"/>
      <c r="BH636" s="96"/>
      <c r="BI636" s="96"/>
      <c r="BJ636" s="96"/>
      <c r="BK636" s="96"/>
      <c r="BL636" s="96"/>
      <c r="BM636" s="96"/>
      <c r="BN636" s="96"/>
      <c r="BO636" s="96"/>
      <c r="BP636" s="96"/>
      <c r="BQ636" s="96"/>
      <c r="BR636" s="96"/>
      <c r="BS636" s="96"/>
      <c r="BT636" s="96"/>
      <c r="BU636" s="96"/>
      <c r="BV636" s="96"/>
      <c r="BW636" s="96"/>
      <c r="BX636" s="96"/>
      <c r="BY636" s="96"/>
      <c r="BZ636" s="96"/>
      <c r="CA636" s="96"/>
      <c r="CB636" s="96"/>
      <c r="CC636" s="96"/>
      <c r="CD636" s="96"/>
      <c r="CE636" s="96"/>
      <c r="CF636" s="96"/>
      <c r="CG636" s="96"/>
      <c r="CH636" s="96"/>
      <c r="CI636" s="96"/>
      <c r="CJ636" s="96"/>
      <c r="CK636" s="96"/>
      <c r="CL636" s="96"/>
      <c r="CM636" s="96"/>
      <c r="CN636" s="96"/>
      <c r="CO636" s="96"/>
      <c r="CP636" s="96"/>
      <c r="CQ636" s="96"/>
      <c r="CR636" s="96"/>
      <c r="CS636" s="96"/>
      <c r="CT636" s="96"/>
      <c r="CU636" s="96"/>
      <c r="CV636" s="96"/>
      <c r="CW636" s="96"/>
      <c r="CX636" s="96"/>
      <c r="CY636" s="96"/>
      <c r="CZ636" s="96"/>
      <c r="DA636" s="96"/>
      <c r="DB636" s="96"/>
      <c r="DC636" s="96"/>
      <c r="DD636" s="96"/>
      <c r="DE636" s="96"/>
      <c r="DF636" s="96"/>
      <c r="DG636" s="96"/>
      <c r="DH636" s="96"/>
      <c r="DI636" s="96"/>
      <c r="DJ636" s="96"/>
      <c r="DK636" s="96"/>
      <c r="DL636" s="96"/>
      <c r="DM636" s="96"/>
      <c r="DN636" s="96"/>
      <c r="DO636" s="96"/>
      <c r="DP636" s="96"/>
      <c r="DQ636" s="96"/>
      <c r="DR636" s="96"/>
      <c r="DS636" s="96"/>
      <c r="DT636" s="96"/>
      <c r="DU636" s="96"/>
      <c r="DV636" s="96"/>
      <c r="DW636" s="96"/>
      <c r="DX636" s="96"/>
      <c r="DY636" s="96"/>
      <c r="DZ636" s="96"/>
      <c r="EA636" s="96"/>
      <c r="EB636" s="96"/>
      <c r="EC636" s="96"/>
      <c r="ED636" s="96"/>
      <c r="EE636" s="96"/>
      <c r="EF636" s="96"/>
      <c r="EG636" s="96"/>
      <c r="EH636" s="96"/>
      <c r="EI636" s="96"/>
      <c r="EJ636" s="96"/>
      <c r="EK636" s="96"/>
      <c r="EL636" s="96"/>
      <c r="EM636" s="96"/>
      <c r="EN636" s="96"/>
      <c r="EO636" s="96"/>
      <c r="EP636" s="96"/>
      <c r="EQ636" s="96"/>
      <c r="ER636" s="96"/>
      <c r="ES636" s="96"/>
      <c r="ET636" s="96"/>
      <c r="EU636" s="96"/>
      <c r="EV636" s="96"/>
      <c r="EW636" s="96"/>
      <c r="EX636" s="96"/>
      <c r="EY636" s="96"/>
      <c r="EZ636" s="96"/>
      <c r="FA636" s="96"/>
      <c r="FB636" s="96"/>
      <c r="FC636" s="96"/>
      <c r="FD636" s="96"/>
      <c r="FE636" s="96"/>
      <c r="FF636" s="96"/>
      <c r="FG636" s="96"/>
      <c r="FH636" s="96"/>
      <c r="FI636" s="96"/>
      <c r="FJ636" s="96"/>
      <c r="FK636" s="96"/>
      <c r="FL636" s="96"/>
      <c r="FM636" s="96"/>
      <c r="FN636" s="96"/>
      <c r="FO636" s="96"/>
      <c r="FP636" s="96"/>
      <c r="FQ636" s="96"/>
    </row>
    <row r="637" spans="1:178" s="43" customFormat="1" x14ac:dyDescent="0.25">
      <c r="A637" s="340"/>
      <c r="B637" s="750" t="s">
        <v>18</v>
      </c>
      <c r="C637" s="437"/>
      <c r="D637" s="367">
        <v>0.3</v>
      </c>
      <c r="E637" s="329">
        <v>0.3</v>
      </c>
      <c r="F637" s="367"/>
      <c r="G637" s="329"/>
      <c r="H637" s="367"/>
      <c r="I637" s="329"/>
      <c r="J637" s="438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  <c r="AA637" s="96"/>
      <c r="AB637" s="96"/>
      <c r="AC637" s="96"/>
      <c r="AD637" s="96"/>
      <c r="AE637" s="96"/>
      <c r="AF637" s="96"/>
      <c r="AG637" s="96"/>
      <c r="AH637" s="96"/>
      <c r="AI637" s="96"/>
      <c r="AJ637" s="96"/>
      <c r="AK637" s="96"/>
      <c r="AL637" s="96"/>
      <c r="AM637" s="96"/>
      <c r="AN637" s="96"/>
      <c r="AO637" s="96"/>
      <c r="AP637" s="96"/>
      <c r="AQ637" s="96"/>
      <c r="AR637" s="96"/>
      <c r="AS637" s="96"/>
      <c r="AT637" s="96"/>
      <c r="AU637" s="96"/>
      <c r="AV637" s="96"/>
      <c r="AW637" s="96"/>
      <c r="AX637" s="96"/>
      <c r="AY637" s="96"/>
      <c r="AZ637" s="96"/>
      <c r="BA637" s="96"/>
      <c r="BB637" s="96"/>
      <c r="BC637" s="96"/>
      <c r="BD637" s="96"/>
      <c r="BE637" s="96"/>
      <c r="BF637" s="96"/>
      <c r="BG637" s="96"/>
      <c r="BH637" s="96"/>
      <c r="BI637" s="96"/>
      <c r="BJ637" s="96"/>
      <c r="BK637" s="96"/>
      <c r="BL637" s="96"/>
      <c r="BM637" s="96"/>
      <c r="BN637" s="96"/>
      <c r="BO637" s="96"/>
      <c r="BP637" s="96"/>
      <c r="BQ637" s="96"/>
      <c r="BR637" s="96"/>
      <c r="BS637" s="96"/>
      <c r="BT637" s="96"/>
      <c r="BU637" s="96"/>
      <c r="BV637" s="96"/>
      <c r="BW637" s="96"/>
      <c r="BX637" s="96"/>
      <c r="BY637" s="96"/>
      <c r="BZ637" s="96"/>
      <c r="CA637" s="96"/>
      <c r="CB637" s="96"/>
      <c r="CC637" s="96"/>
      <c r="CD637" s="96"/>
      <c r="CE637" s="96"/>
      <c r="CF637" s="96"/>
      <c r="CG637" s="96"/>
      <c r="CH637" s="96"/>
      <c r="CI637" s="96"/>
      <c r="CJ637" s="96"/>
      <c r="CK637" s="96"/>
      <c r="CL637" s="96"/>
      <c r="CM637" s="96"/>
      <c r="CN637" s="96"/>
      <c r="CO637" s="96"/>
      <c r="CP637" s="96"/>
      <c r="CQ637" s="96"/>
      <c r="CR637" s="96"/>
      <c r="CS637" s="96"/>
      <c r="CT637" s="96"/>
      <c r="CU637" s="96"/>
      <c r="CV637" s="96"/>
      <c r="CW637" s="96"/>
      <c r="CX637" s="96"/>
      <c r="CY637" s="96"/>
      <c r="CZ637" s="96"/>
      <c r="DA637" s="96"/>
      <c r="DB637" s="96"/>
      <c r="DC637" s="96"/>
      <c r="DD637" s="96"/>
      <c r="DE637" s="96"/>
      <c r="DF637" s="96"/>
      <c r="DG637" s="96"/>
      <c r="DH637" s="96"/>
      <c r="DI637" s="96"/>
      <c r="DJ637" s="96"/>
      <c r="DK637" s="96"/>
      <c r="DL637" s="96"/>
      <c r="DM637" s="96"/>
      <c r="DN637" s="96"/>
      <c r="DO637" s="96"/>
      <c r="DP637" s="96"/>
      <c r="DQ637" s="96"/>
      <c r="DR637" s="96"/>
      <c r="DS637" s="96"/>
      <c r="DT637" s="96"/>
      <c r="DU637" s="96"/>
      <c r="DV637" s="96"/>
      <c r="DW637" s="96"/>
      <c r="DX637" s="96"/>
      <c r="DY637" s="96"/>
      <c r="DZ637" s="96"/>
      <c r="EA637" s="96"/>
      <c r="EB637" s="96"/>
      <c r="EC637" s="96"/>
      <c r="ED637" s="96"/>
      <c r="EE637" s="96"/>
      <c r="EF637" s="96"/>
      <c r="EG637" s="96"/>
      <c r="EH637" s="96"/>
      <c r="EI637" s="96"/>
      <c r="EJ637" s="96"/>
      <c r="EK637" s="96"/>
      <c r="EL637" s="96"/>
      <c r="EM637" s="96"/>
      <c r="EN637" s="96"/>
      <c r="EO637" s="96"/>
      <c r="EP637" s="96"/>
      <c r="EQ637" s="96"/>
      <c r="ER637" s="96"/>
      <c r="ES637" s="96"/>
      <c r="ET637" s="96"/>
      <c r="EU637" s="96"/>
      <c r="EV637" s="96"/>
      <c r="EW637" s="96"/>
      <c r="EX637" s="96"/>
      <c r="EY637" s="96"/>
      <c r="EZ637" s="96"/>
      <c r="FA637" s="96"/>
      <c r="FB637" s="96"/>
      <c r="FC637" s="96"/>
      <c r="FD637" s="96"/>
      <c r="FE637" s="96"/>
      <c r="FF637" s="96"/>
      <c r="FG637" s="96"/>
      <c r="FH637" s="96"/>
      <c r="FI637" s="96"/>
      <c r="FJ637" s="96"/>
      <c r="FK637" s="96"/>
      <c r="FL637" s="96"/>
      <c r="FM637" s="96"/>
      <c r="FN637" s="96"/>
      <c r="FO637" s="96"/>
      <c r="FP637" s="96"/>
      <c r="FQ637" s="96"/>
    </row>
    <row r="638" spans="1:178" ht="47.25" x14ac:dyDescent="0.25">
      <c r="A638" s="340" t="s">
        <v>345</v>
      </c>
      <c r="B638" s="388"/>
      <c r="C638" s="343" t="s">
        <v>116</v>
      </c>
      <c r="D638" s="369"/>
      <c r="E638" s="370"/>
      <c r="F638" s="342">
        <v>2.1</v>
      </c>
      <c r="G638" s="329">
        <v>5.9</v>
      </c>
      <c r="H638" s="320">
        <v>9.6999999999999993</v>
      </c>
      <c r="I638" s="329">
        <v>100</v>
      </c>
      <c r="J638" s="356" t="s">
        <v>201</v>
      </c>
    </row>
    <row r="639" spans="1:178" x14ac:dyDescent="0.25">
      <c r="A639" s="340"/>
      <c r="B639" s="318" t="s">
        <v>42</v>
      </c>
      <c r="C639" s="341"/>
      <c r="D639" s="369">
        <v>15</v>
      </c>
      <c r="E639" s="370">
        <v>12</v>
      </c>
      <c r="F639" s="342"/>
      <c r="G639" s="329"/>
      <c r="H639" s="342"/>
      <c r="I639" s="342"/>
      <c r="J639" s="330"/>
    </row>
    <row r="640" spans="1:178" x14ac:dyDescent="0.25">
      <c r="A640" s="340"/>
      <c r="B640" s="318" t="s">
        <v>30</v>
      </c>
      <c r="C640" s="341"/>
      <c r="D640" s="357">
        <v>17.16</v>
      </c>
      <c r="E640" s="370">
        <v>12</v>
      </c>
      <c r="F640" s="342"/>
      <c r="G640" s="329"/>
      <c r="I640" s="342"/>
      <c r="J640" s="330"/>
    </row>
    <row r="641" spans="1:178" x14ac:dyDescent="0.25">
      <c r="A641" s="340"/>
      <c r="B641" s="318" t="s">
        <v>32</v>
      </c>
      <c r="C641" s="341"/>
      <c r="D641" s="320">
        <v>7.5</v>
      </c>
      <c r="E641" s="370">
        <v>6</v>
      </c>
      <c r="F641" s="342"/>
      <c r="G641" s="329"/>
      <c r="I641" s="342"/>
      <c r="J641" s="330"/>
    </row>
    <row r="642" spans="1:178" s="26" customFormat="1" x14ac:dyDescent="0.25">
      <c r="A642" s="340"/>
      <c r="B642" s="318" t="s">
        <v>33</v>
      </c>
      <c r="C642" s="341"/>
      <c r="D642" s="369">
        <v>7.14</v>
      </c>
      <c r="E642" s="370">
        <v>6</v>
      </c>
      <c r="F642" s="342"/>
      <c r="G642" s="329"/>
      <c r="H642" s="320"/>
      <c r="I642" s="342"/>
      <c r="J642" s="330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  <c r="AA642" s="69"/>
      <c r="AB642" s="69"/>
      <c r="AC642" s="69"/>
      <c r="AD642" s="69"/>
      <c r="AE642" s="69"/>
      <c r="AF642" s="69"/>
      <c r="AG642" s="69"/>
      <c r="AH642" s="69"/>
      <c r="AI642" s="69"/>
      <c r="AJ642" s="69"/>
      <c r="AK642" s="69"/>
      <c r="AL642" s="69"/>
      <c r="AM642" s="69"/>
      <c r="AN642" s="69"/>
      <c r="AO642" s="69"/>
      <c r="AP642" s="69"/>
      <c r="AQ642" s="69"/>
      <c r="AR642" s="69"/>
      <c r="AS642" s="69"/>
      <c r="AT642" s="69"/>
      <c r="AU642" s="69"/>
      <c r="AV642" s="69"/>
      <c r="AW642" s="69"/>
      <c r="AX642" s="69"/>
      <c r="AY642" s="69"/>
      <c r="AZ642" s="69"/>
      <c r="BA642" s="69"/>
      <c r="BB642" s="69"/>
      <c r="BC642" s="69"/>
      <c r="BD642" s="69"/>
      <c r="BE642" s="69"/>
      <c r="BF642" s="69"/>
      <c r="BG642" s="69"/>
      <c r="BH642" s="69"/>
      <c r="BI642" s="69"/>
      <c r="BJ642" s="69"/>
      <c r="BK642" s="69"/>
      <c r="BL642" s="69"/>
      <c r="BM642" s="69"/>
      <c r="BN642" s="69"/>
      <c r="BO642" s="69"/>
      <c r="BP642" s="69"/>
      <c r="BQ642" s="69"/>
      <c r="BR642" s="69"/>
      <c r="BS642" s="69"/>
      <c r="BT642" s="69"/>
      <c r="BU642" s="69"/>
      <c r="BV642" s="69"/>
      <c r="BW642" s="69"/>
      <c r="BX642" s="69"/>
      <c r="BY642" s="69"/>
      <c r="BZ642" s="69"/>
      <c r="CA642" s="69"/>
      <c r="CB642" s="69"/>
      <c r="CC642" s="69"/>
      <c r="CD642" s="69"/>
      <c r="CE642" s="69"/>
      <c r="CF642" s="69"/>
      <c r="CG642" s="69"/>
      <c r="CH642" s="69"/>
      <c r="CI642" s="69"/>
      <c r="CJ642" s="69"/>
      <c r="CK642" s="69"/>
      <c r="CL642" s="69"/>
      <c r="CM642" s="69"/>
      <c r="CN642" s="69"/>
      <c r="CO642" s="69"/>
      <c r="CP642" s="69"/>
      <c r="CQ642" s="69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</row>
    <row r="643" spans="1:178" s="26" customFormat="1" x14ac:dyDescent="0.25">
      <c r="A643" s="340"/>
      <c r="B643" s="318" t="s">
        <v>29</v>
      </c>
      <c r="C643" s="341"/>
      <c r="D643" s="357">
        <v>30.72</v>
      </c>
      <c r="E643" s="370">
        <v>24</v>
      </c>
      <c r="F643" s="342"/>
      <c r="G643" s="329"/>
      <c r="H643" s="320"/>
      <c r="I643" s="342"/>
      <c r="J643" s="330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  <c r="AA643" s="69"/>
      <c r="AB643" s="69"/>
      <c r="AC643" s="69"/>
      <c r="AD643" s="69"/>
      <c r="AE643" s="69"/>
      <c r="AF643" s="69"/>
      <c r="AG643" s="69"/>
      <c r="AH643" s="69"/>
      <c r="AI643" s="69"/>
      <c r="AJ643" s="69"/>
      <c r="AK643" s="69"/>
      <c r="AL643" s="69"/>
      <c r="AM643" s="69"/>
      <c r="AN643" s="69"/>
      <c r="AO643" s="69"/>
      <c r="AP643" s="69"/>
      <c r="AQ643" s="69"/>
      <c r="AR643" s="69"/>
      <c r="AS643" s="69"/>
      <c r="AT643" s="69"/>
      <c r="AU643" s="69"/>
      <c r="AV643" s="69"/>
      <c r="AW643" s="69"/>
      <c r="AX643" s="69"/>
      <c r="AY643" s="69"/>
      <c r="AZ643" s="69"/>
      <c r="BA643" s="69"/>
      <c r="BB643" s="69"/>
      <c r="BC643" s="69"/>
      <c r="BD643" s="69"/>
      <c r="BE643" s="69"/>
      <c r="BF643" s="69"/>
      <c r="BG643" s="69"/>
      <c r="BH643" s="69"/>
      <c r="BI643" s="69"/>
      <c r="BJ643" s="69"/>
      <c r="BK643" s="69"/>
      <c r="BL643" s="69"/>
      <c r="BM643" s="69"/>
      <c r="BN643" s="69"/>
      <c r="BO643" s="69"/>
      <c r="BP643" s="69"/>
      <c r="BQ643" s="69"/>
      <c r="BR643" s="69"/>
      <c r="BS643" s="69"/>
      <c r="BT643" s="69"/>
      <c r="BU643" s="69"/>
      <c r="BV643" s="69"/>
      <c r="BW643" s="69"/>
      <c r="BX643" s="69"/>
      <c r="BY643" s="69"/>
      <c r="BZ643" s="69"/>
      <c r="CA643" s="69"/>
      <c r="CB643" s="69"/>
      <c r="CC643" s="69"/>
      <c r="CD643" s="69"/>
      <c r="CE643" s="69"/>
      <c r="CF643" s="69"/>
      <c r="CG643" s="69"/>
      <c r="CH643" s="69"/>
      <c r="CI643" s="69"/>
      <c r="CJ643" s="69"/>
      <c r="CK643" s="69"/>
      <c r="CL643" s="69"/>
      <c r="CM643" s="69"/>
      <c r="CN643" s="69"/>
      <c r="CO643" s="69"/>
      <c r="CP643" s="69"/>
      <c r="CQ643" s="69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</row>
    <row r="644" spans="1:178" s="26" customFormat="1" x14ac:dyDescent="0.25">
      <c r="A644" s="340"/>
      <c r="B644" s="318" t="s">
        <v>18</v>
      </c>
      <c r="C644" s="341"/>
      <c r="D644" s="357">
        <v>0.75</v>
      </c>
      <c r="E644" s="341">
        <v>0.75</v>
      </c>
      <c r="F644" s="342"/>
      <c r="G644" s="329"/>
      <c r="H644" s="320"/>
      <c r="I644" s="342"/>
      <c r="J644" s="330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  <c r="AC644" s="69"/>
      <c r="AD644" s="69"/>
      <c r="AE644" s="69"/>
      <c r="AF644" s="69"/>
      <c r="AG644" s="69"/>
      <c r="AH644" s="69"/>
      <c r="AI644" s="69"/>
      <c r="AJ644" s="69"/>
      <c r="AK644" s="69"/>
      <c r="AL644" s="69"/>
      <c r="AM644" s="69"/>
      <c r="AN644" s="69"/>
      <c r="AO644" s="69"/>
      <c r="AP644" s="69"/>
      <c r="AQ644" s="69"/>
      <c r="AR644" s="69"/>
      <c r="AS644" s="69"/>
      <c r="AT644" s="69"/>
      <c r="AU644" s="69"/>
      <c r="AV644" s="69"/>
      <c r="AW644" s="69"/>
      <c r="AX644" s="69"/>
      <c r="AY644" s="69"/>
      <c r="AZ644" s="69"/>
      <c r="BA644" s="69"/>
      <c r="BB644" s="69"/>
      <c r="BC644" s="69"/>
      <c r="BD644" s="69"/>
      <c r="BE644" s="69"/>
      <c r="BF644" s="69"/>
      <c r="BG644" s="69"/>
      <c r="BH644" s="69"/>
      <c r="BI644" s="69"/>
      <c r="BJ644" s="69"/>
      <c r="BK644" s="69"/>
      <c r="BL644" s="69"/>
      <c r="BM644" s="69"/>
      <c r="BN644" s="69"/>
      <c r="BO644" s="69"/>
      <c r="BP644" s="69"/>
      <c r="BQ644" s="69"/>
      <c r="BR644" s="69"/>
      <c r="BS644" s="69"/>
      <c r="BT644" s="69"/>
      <c r="BU644" s="69"/>
      <c r="BV644" s="69"/>
      <c r="BW644" s="69"/>
      <c r="BX644" s="69"/>
      <c r="BY644" s="69"/>
      <c r="BZ644" s="69"/>
      <c r="CA644" s="69"/>
      <c r="CB644" s="69"/>
      <c r="CC644" s="69"/>
      <c r="CD644" s="69"/>
      <c r="CE644" s="69"/>
      <c r="CF644" s="69"/>
      <c r="CG644" s="69"/>
      <c r="CH644" s="69"/>
      <c r="CI644" s="69"/>
      <c r="CJ644" s="69"/>
      <c r="CK644" s="69"/>
      <c r="CL644" s="69"/>
      <c r="CM644" s="69"/>
      <c r="CN644" s="69"/>
      <c r="CO644" s="69"/>
      <c r="CP644" s="69"/>
      <c r="CQ644" s="69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</row>
    <row r="645" spans="1:178" s="26" customFormat="1" x14ac:dyDescent="0.25">
      <c r="A645" s="340"/>
      <c r="B645" s="318" t="s">
        <v>34</v>
      </c>
      <c r="C645" s="341"/>
      <c r="D645" s="369">
        <v>2</v>
      </c>
      <c r="E645" s="370">
        <v>2</v>
      </c>
      <c r="F645" s="342"/>
      <c r="G645" s="329"/>
      <c r="H645" s="320"/>
      <c r="I645" s="342"/>
      <c r="J645" s="330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69"/>
      <c r="AK645" s="69"/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69"/>
      <c r="AY645" s="69"/>
      <c r="AZ645" s="69"/>
      <c r="BA645" s="69"/>
      <c r="BB645" s="69"/>
      <c r="BC645" s="69"/>
      <c r="BD645" s="69"/>
      <c r="BE645" s="69"/>
      <c r="BF645" s="69"/>
      <c r="BG645" s="69"/>
      <c r="BH645" s="69"/>
      <c r="BI645" s="69"/>
      <c r="BJ645" s="69"/>
      <c r="BK645" s="69"/>
      <c r="BL645" s="69"/>
      <c r="BM645" s="69"/>
      <c r="BN645" s="69"/>
      <c r="BO645" s="69"/>
      <c r="BP645" s="69"/>
      <c r="BQ645" s="69"/>
      <c r="BR645" s="69"/>
      <c r="BS645" s="69"/>
      <c r="BT645" s="69"/>
      <c r="BU645" s="69"/>
      <c r="BV645" s="69"/>
      <c r="BW645" s="69"/>
      <c r="BX645" s="69"/>
      <c r="BY645" s="69"/>
      <c r="BZ645" s="69"/>
      <c r="CA645" s="69"/>
      <c r="CB645" s="69"/>
      <c r="CC645" s="69"/>
      <c r="CD645" s="69"/>
      <c r="CE645" s="69"/>
      <c r="CF645" s="69"/>
      <c r="CG645" s="69"/>
      <c r="CH645" s="69"/>
      <c r="CI645" s="69"/>
      <c r="CJ645" s="69"/>
      <c r="CK645" s="69"/>
      <c r="CL645" s="69"/>
      <c r="CM645" s="69"/>
      <c r="CN645" s="69"/>
      <c r="CO645" s="69"/>
      <c r="CP645" s="69"/>
      <c r="CQ645" s="69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</row>
    <row r="646" spans="1:178" s="26" customFormat="1" x14ac:dyDescent="0.25">
      <c r="A646" s="340"/>
      <c r="B646" s="318" t="s">
        <v>36</v>
      </c>
      <c r="C646" s="341"/>
      <c r="D646" s="369">
        <v>5</v>
      </c>
      <c r="E646" s="370">
        <v>5</v>
      </c>
      <c r="F646" s="342"/>
      <c r="G646" s="329"/>
      <c r="H646" s="320"/>
      <c r="I646" s="342"/>
      <c r="J646" s="330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  <c r="AA646" s="69"/>
      <c r="AB646" s="69"/>
      <c r="AC646" s="69"/>
      <c r="AD646" s="69"/>
      <c r="AE646" s="69"/>
      <c r="AF646" s="69"/>
      <c r="AG646" s="69"/>
      <c r="AH646" s="69"/>
      <c r="AI646" s="69"/>
      <c r="AJ646" s="69"/>
      <c r="AK646" s="69"/>
      <c r="AL646" s="69"/>
      <c r="AM646" s="69"/>
      <c r="AN646" s="69"/>
      <c r="AO646" s="69"/>
      <c r="AP646" s="69"/>
      <c r="AQ646" s="69"/>
      <c r="AR646" s="69"/>
      <c r="AS646" s="69"/>
      <c r="AT646" s="69"/>
      <c r="AU646" s="69"/>
      <c r="AV646" s="69"/>
      <c r="AW646" s="69"/>
      <c r="AX646" s="69"/>
      <c r="AY646" s="69"/>
      <c r="AZ646" s="69"/>
      <c r="BA646" s="69"/>
      <c r="BB646" s="69"/>
      <c r="BC646" s="69"/>
      <c r="BD646" s="69"/>
      <c r="BE646" s="69"/>
      <c r="BF646" s="69"/>
      <c r="BG646" s="69"/>
      <c r="BH646" s="69"/>
      <c r="BI646" s="69"/>
      <c r="BJ646" s="69"/>
      <c r="BK646" s="69"/>
      <c r="BL646" s="69"/>
      <c r="BM646" s="69"/>
      <c r="BN646" s="69"/>
      <c r="BO646" s="69"/>
      <c r="BP646" s="69"/>
      <c r="BQ646" s="69"/>
      <c r="BR646" s="69"/>
      <c r="BS646" s="69"/>
      <c r="BT646" s="69"/>
      <c r="BU646" s="69"/>
      <c r="BV646" s="69"/>
      <c r="BW646" s="69"/>
      <c r="BX646" s="69"/>
      <c r="BY646" s="69"/>
      <c r="BZ646" s="69"/>
      <c r="CA646" s="69"/>
      <c r="CB646" s="69"/>
      <c r="CC646" s="69"/>
      <c r="CD646" s="69"/>
      <c r="CE646" s="69"/>
      <c r="CF646" s="69"/>
      <c r="CG646" s="69"/>
      <c r="CH646" s="69"/>
      <c r="CI646" s="69"/>
      <c r="CJ646" s="69"/>
      <c r="CK646" s="69"/>
      <c r="CL646" s="69"/>
      <c r="CM646" s="69"/>
      <c r="CN646" s="69"/>
      <c r="CO646" s="69"/>
      <c r="CP646" s="69"/>
      <c r="CQ646" s="69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</row>
    <row r="647" spans="1:178" s="26" customFormat="1" x14ac:dyDescent="0.25">
      <c r="A647" s="340"/>
      <c r="B647" s="318" t="s">
        <v>19</v>
      </c>
      <c r="C647" s="341"/>
      <c r="D647" s="357">
        <v>1.3</v>
      </c>
      <c r="E647" s="370">
        <v>1.3</v>
      </c>
      <c r="F647" s="342"/>
      <c r="G647" s="329"/>
      <c r="H647" s="320"/>
      <c r="I647" s="342"/>
      <c r="J647" s="330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  <c r="AA647" s="69"/>
      <c r="AB647" s="69"/>
      <c r="AC647" s="69"/>
      <c r="AD647" s="69"/>
      <c r="AE647" s="69"/>
      <c r="AF647" s="69"/>
      <c r="AG647" s="69"/>
      <c r="AH647" s="69"/>
      <c r="AI647" s="69"/>
      <c r="AJ647" s="69"/>
      <c r="AK647" s="69"/>
      <c r="AL647" s="69"/>
      <c r="AM647" s="69"/>
      <c r="AN647" s="69"/>
      <c r="AO647" s="69"/>
      <c r="AP647" s="69"/>
      <c r="AQ647" s="69"/>
      <c r="AR647" s="69"/>
      <c r="AS647" s="69"/>
      <c r="AT647" s="69"/>
      <c r="AU647" s="69"/>
      <c r="AV647" s="69"/>
      <c r="AW647" s="69"/>
      <c r="AX647" s="69"/>
      <c r="AY647" s="69"/>
      <c r="AZ647" s="69"/>
      <c r="BA647" s="69"/>
      <c r="BB647" s="69"/>
      <c r="BC647" s="69"/>
      <c r="BD647" s="69"/>
      <c r="BE647" s="69"/>
      <c r="BF647" s="69"/>
      <c r="BG647" s="69"/>
      <c r="BH647" s="69"/>
      <c r="BI647" s="69"/>
      <c r="BJ647" s="69"/>
      <c r="BK647" s="69"/>
      <c r="BL647" s="69"/>
      <c r="BM647" s="69"/>
      <c r="BN647" s="69"/>
      <c r="BO647" s="69"/>
      <c r="BP647" s="69"/>
      <c r="BQ647" s="69"/>
      <c r="BR647" s="69"/>
      <c r="BS647" s="69"/>
      <c r="BT647" s="69"/>
      <c r="BU647" s="69"/>
      <c r="BV647" s="69"/>
      <c r="BW647" s="69"/>
      <c r="BX647" s="69"/>
      <c r="BY647" s="69"/>
      <c r="BZ647" s="69"/>
      <c r="CA647" s="69"/>
      <c r="CB647" s="69"/>
      <c r="CC647" s="69"/>
      <c r="CD647" s="69"/>
      <c r="CE647" s="69"/>
      <c r="CF647" s="69"/>
      <c r="CG647" s="69"/>
      <c r="CH647" s="69"/>
      <c r="CI647" s="69"/>
      <c r="CJ647" s="69"/>
      <c r="CK647" s="69"/>
      <c r="CL647" s="69"/>
      <c r="CM647" s="69"/>
      <c r="CN647" s="69"/>
      <c r="CO647" s="69"/>
      <c r="CP647" s="69"/>
      <c r="CQ647" s="69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</row>
    <row r="648" spans="1:178" s="26" customFormat="1" x14ac:dyDescent="0.25">
      <c r="A648" s="340"/>
      <c r="B648" s="318" t="s">
        <v>17</v>
      </c>
      <c r="C648" s="341"/>
      <c r="D648" s="357">
        <v>120</v>
      </c>
      <c r="E648" s="370">
        <v>120</v>
      </c>
      <c r="F648" s="342"/>
      <c r="G648" s="329"/>
      <c r="H648" s="320"/>
      <c r="I648" s="342"/>
      <c r="J648" s="330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/>
      <c r="AQ648" s="69"/>
      <c r="AR648" s="69"/>
      <c r="AS648" s="69"/>
      <c r="AT648" s="69"/>
      <c r="AU648" s="69"/>
      <c r="AV648" s="69"/>
      <c r="AW648" s="69"/>
      <c r="AX648" s="69"/>
      <c r="AY648" s="69"/>
      <c r="AZ648" s="69"/>
      <c r="BA648" s="69"/>
      <c r="BB648" s="69"/>
      <c r="BC648" s="69"/>
      <c r="BD648" s="69"/>
      <c r="BE648" s="69"/>
      <c r="BF648" s="69"/>
      <c r="BG648" s="69"/>
      <c r="BH648" s="69"/>
      <c r="BI648" s="69"/>
      <c r="BJ648" s="69"/>
      <c r="BK648" s="69"/>
      <c r="BL648" s="69"/>
      <c r="BM648" s="69"/>
      <c r="BN648" s="69"/>
      <c r="BO648" s="69"/>
      <c r="BP648" s="69"/>
      <c r="BQ648" s="69"/>
      <c r="BR648" s="69"/>
      <c r="BS648" s="69"/>
      <c r="BT648" s="69"/>
      <c r="BU648" s="69"/>
      <c r="BV648" s="69"/>
      <c r="BW648" s="69"/>
      <c r="BX648" s="69"/>
      <c r="BY648" s="69"/>
      <c r="BZ648" s="69"/>
      <c r="CA648" s="69"/>
      <c r="CB648" s="69"/>
      <c r="CC648" s="69"/>
      <c r="CD648" s="69"/>
      <c r="CE648" s="69"/>
      <c r="CF648" s="69"/>
      <c r="CG648" s="69"/>
      <c r="CH648" s="69"/>
      <c r="CI648" s="69"/>
      <c r="CJ648" s="69"/>
      <c r="CK648" s="69"/>
      <c r="CL648" s="69"/>
      <c r="CM648" s="69"/>
      <c r="CN648" s="69"/>
      <c r="CO648" s="69"/>
      <c r="CP648" s="69"/>
      <c r="CQ648" s="69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</row>
    <row r="649" spans="1:178" s="26" customFormat="1" x14ac:dyDescent="0.25">
      <c r="A649" s="340" t="s">
        <v>284</v>
      </c>
      <c r="B649" s="318"/>
      <c r="C649" s="341">
        <v>130</v>
      </c>
      <c r="D649" s="369"/>
      <c r="E649" s="370"/>
      <c r="F649" s="320">
        <v>10.9</v>
      </c>
      <c r="G649" s="329">
        <v>9.9</v>
      </c>
      <c r="H649" s="320">
        <v>28</v>
      </c>
      <c r="I649" s="329">
        <v>246</v>
      </c>
      <c r="J649" s="330" t="s">
        <v>283</v>
      </c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  <c r="AC649" s="69"/>
      <c r="AD649" s="69"/>
      <c r="AE649" s="69"/>
      <c r="AF649" s="69"/>
      <c r="AG649" s="69"/>
      <c r="AH649" s="69"/>
      <c r="AI649" s="69"/>
      <c r="AJ649" s="69"/>
      <c r="AK649" s="69"/>
      <c r="AL649" s="69"/>
      <c r="AM649" s="69"/>
      <c r="AN649" s="69"/>
      <c r="AO649" s="69"/>
      <c r="AP649" s="69"/>
      <c r="AQ649" s="69"/>
      <c r="AR649" s="69"/>
      <c r="AS649" s="69"/>
      <c r="AT649" s="69"/>
      <c r="AU649" s="69"/>
      <c r="AV649" s="69"/>
      <c r="AW649" s="69"/>
      <c r="AX649" s="69"/>
      <c r="AY649" s="69"/>
      <c r="AZ649" s="69"/>
      <c r="BA649" s="69"/>
      <c r="BB649" s="69"/>
      <c r="BC649" s="69"/>
      <c r="BD649" s="69"/>
      <c r="BE649" s="69"/>
      <c r="BF649" s="69"/>
      <c r="BG649" s="69"/>
      <c r="BH649" s="69"/>
      <c r="BI649" s="69"/>
      <c r="BJ649" s="69"/>
      <c r="BK649" s="69"/>
      <c r="BL649" s="69"/>
      <c r="BM649" s="69"/>
      <c r="BN649" s="69"/>
      <c r="BO649" s="69"/>
      <c r="BP649" s="69"/>
      <c r="BQ649" s="69"/>
      <c r="BR649" s="69"/>
      <c r="BS649" s="69"/>
      <c r="BT649" s="69"/>
      <c r="BU649" s="69"/>
      <c r="BV649" s="69"/>
      <c r="BW649" s="69"/>
      <c r="BX649" s="69"/>
      <c r="BY649" s="69"/>
      <c r="BZ649" s="69"/>
      <c r="CA649" s="69"/>
      <c r="CB649" s="69"/>
      <c r="CC649" s="69"/>
      <c r="CD649" s="69"/>
      <c r="CE649" s="69"/>
      <c r="CF649" s="69"/>
      <c r="CG649" s="69"/>
      <c r="CH649" s="69"/>
      <c r="CI649" s="69"/>
      <c r="CJ649" s="69"/>
      <c r="CK649" s="69"/>
      <c r="CL649" s="69"/>
      <c r="CM649" s="69"/>
      <c r="CN649" s="69"/>
      <c r="CO649" s="69"/>
      <c r="CP649" s="69"/>
      <c r="CQ649" s="6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</row>
    <row r="650" spans="1:178" s="35" customFormat="1" x14ac:dyDescent="0.25">
      <c r="A650" s="340"/>
      <c r="B650" s="318" t="s">
        <v>37</v>
      </c>
      <c r="C650" s="354"/>
      <c r="D650" s="320">
        <v>33.799999999999997</v>
      </c>
      <c r="E650" s="370">
        <v>33.799999999999997</v>
      </c>
      <c r="F650" s="320"/>
      <c r="G650" s="329"/>
      <c r="H650" s="320"/>
      <c r="I650" s="329"/>
      <c r="J650" s="330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  <c r="AA650" s="96"/>
      <c r="AB650" s="96"/>
      <c r="AC650" s="96"/>
      <c r="AD650" s="96"/>
      <c r="AE650" s="96"/>
      <c r="AF650" s="96"/>
      <c r="AG650" s="96"/>
      <c r="AH650" s="96"/>
      <c r="AI650" s="96"/>
      <c r="AJ650" s="96"/>
      <c r="AK650" s="96"/>
      <c r="AL650" s="96"/>
      <c r="AM650" s="96"/>
      <c r="AN650" s="96"/>
      <c r="AO650" s="96"/>
      <c r="AP650" s="96"/>
      <c r="AQ650" s="96"/>
      <c r="AR650" s="96"/>
      <c r="AS650" s="96"/>
      <c r="AT650" s="96"/>
      <c r="AU650" s="96"/>
      <c r="AV650" s="96"/>
      <c r="AW650" s="96"/>
      <c r="AX650" s="96"/>
      <c r="AY650" s="96"/>
      <c r="AZ650" s="96"/>
      <c r="BA650" s="96"/>
      <c r="BB650" s="96"/>
      <c r="BC650" s="96"/>
      <c r="BD650" s="96"/>
      <c r="BE650" s="96"/>
      <c r="BF650" s="96"/>
      <c r="BG650" s="96"/>
      <c r="BH650" s="96"/>
      <c r="BI650" s="96"/>
      <c r="BJ650" s="96"/>
      <c r="BK650" s="96"/>
      <c r="BL650" s="96"/>
      <c r="BM650" s="96"/>
      <c r="BN650" s="96"/>
      <c r="BO650" s="96"/>
      <c r="BP650" s="96"/>
      <c r="BQ650" s="96"/>
      <c r="BR650" s="96"/>
      <c r="BS650" s="96"/>
      <c r="BT650" s="96"/>
      <c r="BU650" s="96"/>
      <c r="BV650" s="96"/>
      <c r="BW650" s="96"/>
      <c r="BX650" s="96"/>
      <c r="BY650" s="96"/>
      <c r="BZ650" s="96"/>
      <c r="CA650" s="96"/>
      <c r="CB650" s="96"/>
      <c r="CC650" s="96"/>
      <c r="CD650" s="96"/>
      <c r="CE650" s="96"/>
      <c r="CF650" s="96"/>
      <c r="CG650" s="96"/>
      <c r="CH650" s="96"/>
      <c r="CI650" s="96"/>
      <c r="CJ650" s="96"/>
      <c r="CK650" s="96"/>
      <c r="CL650" s="96"/>
      <c r="CM650" s="96"/>
      <c r="CN650" s="96"/>
      <c r="CO650" s="96"/>
      <c r="CP650" s="96"/>
      <c r="CQ650" s="96"/>
      <c r="CR650" s="27"/>
      <c r="CS650" s="27"/>
      <c r="CT650" s="27"/>
      <c r="CU650" s="27"/>
      <c r="CV650" s="27"/>
      <c r="CW650" s="27"/>
      <c r="CX650" s="27"/>
      <c r="CY650" s="27"/>
      <c r="CZ650" s="27"/>
      <c r="DA650" s="27"/>
      <c r="DB650" s="27"/>
      <c r="DC650" s="27"/>
      <c r="DD650" s="27"/>
      <c r="DE650" s="27"/>
      <c r="DF650" s="27"/>
      <c r="DG650" s="27"/>
      <c r="DH650" s="27"/>
      <c r="DI650" s="27"/>
      <c r="DJ650" s="27"/>
      <c r="DK650" s="27"/>
      <c r="DL650" s="27"/>
      <c r="DM650" s="27"/>
      <c r="DN650" s="27"/>
      <c r="DO650" s="27"/>
      <c r="DP650" s="27"/>
      <c r="DQ650" s="27"/>
      <c r="DR650" s="27"/>
      <c r="DS650" s="27"/>
      <c r="DT650" s="27"/>
      <c r="DU650" s="27"/>
      <c r="DV650" s="27"/>
      <c r="DW650" s="27"/>
      <c r="DX650" s="27"/>
      <c r="DY650" s="27"/>
      <c r="DZ650" s="27"/>
      <c r="EA650" s="27"/>
      <c r="EB650" s="27"/>
      <c r="EC650" s="27"/>
      <c r="ED650" s="27"/>
      <c r="EE650" s="27"/>
      <c r="EF650" s="27"/>
      <c r="EG650" s="27"/>
      <c r="EH650" s="27"/>
      <c r="EI650" s="27"/>
      <c r="EJ650" s="27"/>
      <c r="EK650" s="27"/>
      <c r="EL650" s="27"/>
      <c r="EM650" s="27"/>
      <c r="EN650" s="27"/>
      <c r="EO650" s="27"/>
      <c r="EP650" s="27"/>
      <c r="EQ650" s="27"/>
      <c r="ER650" s="27"/>
      <c r="ES650" s="27"/>
      <c r="ET650" s="27"/>
      <c r="EU650" s="27"/>
      <c r="EV650" s="27"/>
      <c r="EW650" s="27"/>
      <c r="EX650" s="27"/>
      <c r="EY650" s="27"/>
      <c r="EZ650" s="27"/>
      <c r="FA650" s="27"/>
      <c r="FB650" s="27"/>
      <c r="FC650" s="27"/>
      <c r="FD650" s="27"/>
      <c r="FE650" s="27"/>
      <c r="FF650" s="27"/>
      <c r="FG650" s="27"/>
      <c r="FH650" s="27"/>
      <c r="FI650" s="27"/>
      <c r="FJ650" s="27"/>
      <c r="FK650" s="27"/>
      <c r="FL650" s="27"/>
      <c r="FM650" s="27"/>
      <c r="FN650" s="27"/>
      <c r="FO650" s="27"/>
      <c r="FP650" s="27"/>
      <c r="FQ650" s="27"/>
      <c r="FR650" s="27"/>
      <c r="FS650" s="27"/>
      <c r="FT650" s="27"/>
      <c r="FU650" s="27"/>
      <c r="FV650" s="27"/>
    </row>
    <row r="651" spans="1:178" s="26" customFormat="1" x14ac:dyDescent="0.25">
      <c r="A651" s="340"/>
      <c r="B651" s="318" t="s">
        <v>67</v>
      </c>
      <c r="C651" s="354"/>
      <c r="D651" s="320"/>
      <c r="E651" s="370">
        <v>20.8</v>
      </c>
      <c r="F651" s="320"/>
      <c r="G651" s="329"/>
      <c r="H651" s="320"/>
      <c r="I651" s="329"/>
      <c r="J651" s="330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/>
      <c r="AP651" s="69"/>
      <c r="AQ651" s="69"/>
      <c r="AR651" s="69"/>
      <c r="AS651" s="69"/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/>
      <c r="BH651" s="69"/>
      <c r="BI651" s="69"/>
      <c r="BJ651" s="69"/>
      <c r="BK651" s="69"/>
      <c r="BL651" s="69"/>
      <c r="BM651" s="69"/>
      <c r="BN651" s="69"/>
      <c r="BO651" s="69"/>
      <c r="BP651" s="69"/>
      <c r="BQ651" s="69"/>
      <c r="BR651" s="69"/>
      <c r="BS651" s="69"/>
      <c r="BT651" s="69"/>
      <c r="BU651" s="69"/>
      <c r="BV651" s="69"/>
      <c r="BW651" s="69"/>
      <c r="BX651" s="69"/>
      <c r="BY651" s="69"/>
      <c r="BZ651" s="69"/>
      <c r="CA651" s="69"/>
      <c r="CB651" s="69"/>
      <c r="CC651" s="69"/>
      <c r="CD651" s="69"/>
      <c r="CE651" s="69"/>
      <c r="CF651" s="69"/>
      <c r="CG651" s="69"/>
      <c r="CH651" s="69"/>
      <c r="CI651" s="69"/>
      <c r="CJ651" s="69"/>
      <c r="CK651" s="69"/>
      <c r="CL651" s="69"/>
      <c r="CM651" s="69"/>
      <c r="CN651" s="69"/>
      <c r="CO651" s="69"/>
      <c r="CP651" s="69"/>
      <c r="CQ651" s="69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</row>
    <row r="652" spans="1:178" s="26" customFormat="1" x14ac:dyDescent="0.25">
      <c r="A652" s="340"/>
      <c r="B652" s="318" t="s">
        <v>34</v>
      </c>
      <c r="C652" s="354"/>
      <c r="D652" s="369">
        <v>4.3</v>
      </c>
      <c r="E652" s="370">
        <v>4.3</v>
      </c>
      <c r="F652" s="320"/>
      <c r="G652" s="329"/>
      <c r="H652" s="320"/>
      <c r="I652" s="329"/>
      <c r="J652" s="330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  <c r="AC652" s="69"/>
      <c r="AD652" s="69"/>
      <c r="AE652" s="69"/>
      <c r="AF652" s="69"/>
      <c r="AG652" s="69"/>
      <c r="AH652" s="69"/>
      <c r="AI652" s="69"/>
      <c r="AJ652" s="69"/>
      <c r="AK652" s="69"/>
      <c r="AL652" s="69"/>
      <c r="AM652" s="69"/>
      <c r="AN652" s="69"/>
      <c r="AO652" s="69"/>
      <c r="AP652" s="69"/>
      <c r="AQ652" s="69"/>
      <c r="AR652" s="69"/>
      <c r="AS652" s="69"/>
      <c r="AT652" s="69"/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/>
      <c r="BL652" s="69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69"/>
      <c r="CA652" s="69"/>
      <c r="CB652" s="69"/>
      <c r="CC652" s="69"/>
      <c r="CD652" s="69"/>
      <c r="CE652" s="69"/>
      <c r="CF652" s="69"/>
      <c r="CG652" s="69"/>
      <c r="CH652" s="69"/>
      <c r="CI652" s="69"/>
      <c r="CJ652" s="69"/>
      <c r="CK652" s="69"/>
      <c r="CL652" s="69"/>
      <c r="CM652" s="69"/>
      <c r="CN652" s="69"/>
      <c r="CO652" s="69"/>
      <c r="CP652" s="69"/>
      <c r="CQ652" s="69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</row>
    <row r="653" spans="1:178" s="26" customFormat="1" x14ac:dyDescent="0.25">
      <c r="A653" s="340"/>
      <c r="B653" s="318" t="s">
        <v>33</v>
      </c>
      <c r="C653" s="354"/>
      <c r="D653" s="369">
        <v>7.7</v>
      </c>
      <c r="E653" s="370">
        <v>6.5</v>
      </c>
      <c r="F653" s="320"/>
      <c r="G653" s="329"/>
      <c r="H653" s="320"/>
      <c r="I653" s="329"/>
      <c r="J653" s="330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/>
      <c r="AF653" s="69"/>
      <c r="AG653" s="69"/>
      <c r="AH653" s="69"/>
      <c r="AI653" s="69"/>
      <c r="AJ653" s="69"/>
      <c r="AK653" s="69"/>
      <c r="AL653" s="69"/>
      <c r="AM653" s="69"/>
      <c r="AN653" s="69"/>
      <c r="AO653" s="69"/>
      <c r="AP653" s="69"/>
      <c r="AQ653" s="69"/>
      <c r="AR653" s="69"/>
      <c r="AS653" s="69"/>
      <c r="AT653" s="69"/>
      <c r="AU653" s="69"/>
      <c r="AV653" s="69"/>
      <c r="AW653" s="69"/>
      <c r="AX653" s="69"/>
      <c r="AY653" s="69"/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69"/>
      <c r="CB653" s="69"/>
      <c r="CC653" s="69"/>
      <c r="CD653" s="69"/>
      <c r="CE653" s="69"/>
      <c r="CF653" s="69"/>
      <c r="CG653" s="69"/>
      <c r="CH653" s="69"/>
      <c r="CI653" s="69"/>
      <c r="CJ653" s="69"/>
      <c r="CK653" s="69"/>
      <c r="CL653" s="69"/>
      <c r="CM653" s="69"/>
      <c r="CN653" s="69"/>
      <c r="CO653" s="69"/>
      <c r="CP653" s="69"/>
      <c r="CQ653" s="69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</row>
    <row r="654" spans="1:178" s="26" customFormat="1" x14ac:dyDescent="0.25">
      <c r="A654" s="340"/>
      <c r="B654" s="318" t="s">
        <v>32</v>
      </c>
      <c r="C654" s="354"/>
      <c r="D654" s="369">
        <v>10.75</v>
      </c>
      <c r="E654" s="370">
        <v>8.6</v>
      </c>
      <c r="F654" s="320"/>
      <c r="G654" s="329"/>
      <c r="H654" s="320"/>
      <c r="I654" s="329"/>
      <c r="J654" s="330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  <c r="AA654" s="69"/>
      <c r="AB654" s="69"/>
      <c r="AC654" s="69"/>
      <c r="AD654" s="69"/>
      <c r="AE654" s="69"/>
      <c r="AF654" s="69"/>
      <c r="AG654" s="69"/>
      <c r="AH654" s="69"/>
      <c r="AI654" s="69"/>
      <c r="AJ654" s="69"/>
      <c r="AK654" s="69"/>
      <c r="AL654" s="69"/>
      <c r="AM654" s="69"/>
      <c r="AN654" s="69"/>
      <c r="AO654" s="69"/>
      <c r="AP654" s="69"/>
      <c r="AQ654" s="69"/>
      <c r="AR654" s="69"/>
      <c r="AS654" s="69"/>
      <c r="AT654" s="69"/>
      <c r="AU654" s="69"/>
      <c r="AV654" s="69"/>
      <c r="AW654" s="69"/>
      <c r="AX654" s="69"/>
      <c r="AY654" s="69"/>
      <c r="AZ654" s="69"/>
      <c r="BA654" s="69"/>
      <c r="BB654" s="69"/>
      <c r="BC654" s="69"/>
      <c r="BD654" s="69"/>
      <c r="BE654" s="69"/>
      <c r="BF654" s="69"/>
      <c r="BG654" s="69"/>
      <c r="BH654" s="69"/>
      <c r="BI654" s="69"/>
      <c r="BJ654" s="69"/>
      <c r="BK654" s="69"/>
      <c r="BL654" s="69"/>
      <c r="BM654" s="69"/>
      <c r="BN654" s="69"/>
      <c r="BO654" s="69"/>
      <c r="BP654" s="69"/>
      <c r="BQ654" s="69"/>
      <c r="BR654" s="69"/>
      <c r="BS654" s="69"/>
      <c r="BT654" s="69"/>
      <c r="BU654" s="69"/>
      <c r="BV654" s="69"/>
      <c r="BW654" s="69"/>
      <c r="BX654" s="69"/>
      <c r="BY654" s="69"/>
      <c r="BZ654" s="69"/>
      <c r="CA654" s="69"/>
      <c r="CB654" s="69"/>
      <c r="CC654" s="69"/>
      <c r="CD654" s="69"/>
      <c r="CE654" s="69"/>
      <c r="CF654" s="69"/>
      <c r="CG654" s="69"/>
      <c r="CH654" s="69"/>
      <c r="CI654" s="69"/>
      <c r="CJ654" s="69"/>
      <c r="CK654" s="69"/>
      <c r="CL654" s="69"/>
      <c r="CM654" s="69"/>
      <c r="CN654" s="69"/>
      <c r="CO654" s="69"/>
      <c r="CP654" s="69"/>
      <c r="CQ654" s="69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</row>
    <row r="655" spans="1:178" s="26" customFormat="1" x14ac:dyDescent="0.25">
      <c r="A655" s="340"/>
      <c r="B655" s="318" t="s">
        <v>68</v>
      </c>
      <c r="C655" s="354"/>
      <c r="D655" s="369">
        <v>27.7</v>
      </c>
      <c r="E655" s="370">
        <v>27.7</v>
      </c>
      <c r="F655" s="342"/>
      <c r="G655" s="329"/>
      <c r="H655" s="320"/>
      <c r="I655" s="329"/>
      <c r="J655" s="330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  <c r="AC655" s="69"/>
      <c r="AD655" s="69"/>
      <c r="AE655" s="69"/>
      <c r="AF655" s="69"/>
      <c r="AG655" s="69"/>
      <c r="AH655" s="69"/>
      <c r="AI655" s="69"/>
      <c r="AJ655" s="69"/>
      <c r="AK655" s="69"/>
      <c r="AL655" s="69"/>
      <c r="AM655" s="69"/>
      <c r="AN655" s="69"/>
      <c r="AO655" s="69"/>
      <c r="AP655" s="69"/>
      <c r="AQ655" s="69"/>
      <c r="AR655" s="69"/>
      <c r="AS655" s="69"/>
      <c r="AT655" s="69"/>
      <c r="AU655" s="69"/>
      <c r="AV655" s="69"/>
      <c r="AW655" s="69"/>
      <c r="AX655" s="69"/>
      <c r="AY655" s="69"/>
      <c r="AZ655" s="69"/>
      <c r="BA655" s="69"/>
      <c r="BB655" s="69"/>
      <c r="BC655" s="69"/>
      <c r="BD655" s="69"/>
      <c r="BE655" s="69"/>
      <c r="BF655" s="69"/>
      <c r="BG655" s="69"/>
      <c r="BH655" s="69"/>
      <c r="BI655" s="69"/>
      <c r="BJ655" s="69"/>
      <c r="BK655" s="69"/>
      <c r="BL655" s="69"/>
      <c r="BM655" s="69"/>
      <c r="BN655" s="69"/>
      <c r="BO655" s="69"/>
      <c r="BP655" s="69"/>
      <c r="BQ655" s="69"/>
      <c r="BR655" s="69"/>
      <c r="BS655" s="69"/>
      <c r="BT655" s="69"/>
      <c r="BU655" s="69"/>
      <c r="BV655" s="69"/>
      <c r="BW655" s="69"/>
      <c r="BX655" s="69"/>
      <c r="BY655" s="69"/>
      <c r="BZ655" s="69"/>
      <c r="CA655" s="69"/>
      <c r="CB655" s="69"/>
      <c r="CC655" s="69"/>
      <c r="CD655" s="69"/>
      <c r="CE655" s="69"/>
      <c r="CF655" s="69"/>
      <c r="CG655" s="69"/>
      <c r="CH655" s="69"/>
      <c r="CI655" s="69"/>
      <c r="CJ655" s="69"/>
      <c r="CK655" s="69"/>
      <c r="CL655" s="69"/>
      <c r="CM655" s="69"/>
      <c r="CN655" s="69"/>
      <c r="CO655" s="69"/>
      <c r="CP655" s="69"/>
      <c r="CQ655" s="69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</row>
    <row r="656" spans="1:178" s="26" customFormat="1" x14ac:dyDescent="0.25">
      <c r="A656" s="340"/>
      <c r="B656" s="318" t="s">
        <v>17</v>
      </c>
      <c r="C656" s="354"/>
      <c r="D656" s="369">
        <v>56</v>
      </c>
      <c r="E656" s="370">
        <v>56</v>
      </c>
      <c r="F656" s="320"/>
      <c r="G656" s="329"/>
      <c r="H656" s="320"/>
      <c r="I656" s="329"/>
      <c r="J656" s="330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  <c r="AA656" s="69"/>
      <c r="AB656" s="69"/>
      <c r="AC656" s="69"/>
      <c r="AD656" s="69"/>
      <c r="AE656" s="69"/>
      <c r="AF656" s="69"/>
      <c r="AG656" s="69"/>
      <c r="AH656" s="69"/>
      <c r="AI656" s="69"/>
      <c r="AJ656" s="69"/>
      <c r="AK656" s="69"/>
      <c r="AL656" s="69"/>
      <c r="AM656" s="69"/>
      <c r="AN656" s="69"/>
      <c r="AO656" s="69"/>
      <c r="AP656" s="69"/>
      <c r="AQ656" s="69"/>
      <c r="AR656" s="69"/>
      <c r="AS656" s="69"/>
      <c r="AT656" s="69"/>
      <c r="AU656" s="69"/>
      <c r="AV656" s="69"/>
      <c r="AW656" s="69"/>
      <c r="AX656" s="69"/>
      <c r="AY656" s="69"/>
      <c r="AZ656" s="69"/>
      <c r="BA656" s="69"/>
      <c r="BB656" s="69"/>
      <c r="BC656" s="69"/>
      <c r="BD656" s="69"/>
      <c r="BE656" s="69"/>
      <c r="BF656" s="69"/>
      <c r="BG656" s="69"/>
      <c r="BH656" s="69"/>
      <c r="BI656" s="69"/>
      <c r="BJ656" s="69"/>
      <c r="BK656" s="69"/>
      <c r="BL656" s="69"/>
      <c r="BM656" s="69"/>
      <c r="BN656" s="69"/>
      <c r="BO656" s="69"/>
      <c r="BP656" s="69"/>
      <c r="BQ656" s="69"/>
      <c r="BR656" s="69"/>
      <c r="BS656" s="69"/>
      <c r="BT656" s="69"/>
      <c r="BU656" s="69"/>
      <c r="BV656" s="69"/>
      <c r="BW656" s="69"/>
      <c r="BX656" s="69"/>
      <c r="BY656" s="69"/>
      <c r="BZ656" s="69"/>
      <c r="CA656" s="69"/>
      <c r="CB656" s="69"/>
      <c r="CC656" s="69"/>
      <c r="CD656" s="69"/>
      <c r="CE656" s="69"/>
      <c r="CF656" s="69"/>
      <c r="CG656" s="69"/>
      <c r="CH656" s="69"/>
      <c r="CI656" s="69"/>
      <c r="CJ656" s="69"/>
      <c r="CK656" s="69"/>
      <c r="CL656" s="69"/>
      <c r="CM656" s="69"/>
      <c r="CN656" s="69"/>
      <c r="CO656" s="69"/>
      <c r="CP656" s="69"/>
      <c r="CQ656" s="69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</row>
    <row r="657" spans="1:178" s="26" customFormat="1" x14ac:dyDescent="0.25">
      <c r="A657" s="340"/>
      <c r="B657" s="318" t="s">
        <v>19</v>
      </c>
      <c r="C657" s="354"/>
      <c r="D657" s="370">
        <v>1</v>
      </c>
      <c r="E657" s="370">
        <v>1</v>
      </c>
      <c r="F657" s="329"/>
      <c r="G657" s="329"/>
      <c r="H657" s="329"/>
      <c r="I657" s="329"/>
      <c r="J657" s="330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  <c r="AC657" s="69"/>
      <c r="AD657" s="69"/>
      <c r="AE657" s="69"/>
      <c r="AF657" s="69"/>
      <c r="AG657" s="69"/>
      <c r="AH657" s="69"/>
      <c r="AI657" s="69"/>
      <c r="AJ657" s="69"/>
      <c r="AK657" s="69"/>
      <c r="AL657" s="69"/>
      <c r="AM657" s="69"/>
      <c r="AN657" s="69"/>
      <c r="AO657" s="69"/>
      <c r="AP657" s="69"/>
      <c r="AQ657" s="69"/>
      <c r="AR657" s="69"/>
      <c r="AS657" s="69"/>
      <c r="AT657" s="69"/>
      <c r="AU657" s="69"/>
      <c r="AV657" s="69"/>
      <c r="AW657" s="69"/>
      <c r="AX657" s="69"/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/>
      <c r="BL657" s="69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69"/>
      <c r="CA657" s="69"/>
      <c r="CB657" s="69"/>
      <c r="CC657" s="69"/>
      <c r="CD657" s="69"/>
      <c r="CE657" s="69"/>
      <c r="CF657" s="69"/>
      <c r="CG657" s="69"/>
      <c r="CH657" s="69"/>
      <c r="CI657" s="69"/>
      <c r="CJ657" s="69"/>
      <c r="CK657" s="69"/>
      <c r="CL657" s="69"/>
      <c r="CM657" s="69"/>
      <c r="CN657" s="69"/>
      <c r="CO657" s="69"/>
      <c r="CP657" s="69"/>
      <c r="CQ657" s="69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</row>
    <row r="658" spans="1:178" s="26" customFormat="1" x14ac:dyDescent="0.25">
      <c r="A658" s="340"/>
      <c r="B658" s="318" t="s">
        <v>69</v>
      </c>
      <c r="C658" s="354"/>
      <c r="D658" s="369"/>
      <c r="E658" s="370">
        <v>109.2</v>
      </c>
      <c r="F658" s="320"/>
      <c r="G658" s="329"/>
      <c r="H658" s="320"/>
      <c r="I658" s="342"/>
      <c r="J658" s="330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  <c r="AA658" s="69"/>
      <c r="AB658" s="69"/>
      <c r="AC658" s="69"/>
      <c r="AD658" s="69"/>
      <c r="AE658" s="69"/>
      <c r="AF658" s="69"/>
      <c r="AG658" s="69"/>
      <c r="AH658" s="69"/>
      <c r="AI658" s="69"/>
      <c r="AJ658" s="69"/>
      <c r="AK658" s="69"/>
      <c r="AL658" s="69"/>
      <c r="AM658" s="69"/>
      <c r="AN658" s="69"/>
      <c r="AO658" s="69"/>
      <c r="AP658" s="69"/>
      <c r="AQ658" s="69"/>
      <c r="AR658" s="69"/>
      <c r="AS658" s="69"/>
      <c r="AT658" s="69"/>
      <c r="AU658" s="69"/>
      <c r="AV658" s="69"/>
      <c r="AW658" s="69"/>
      <c r="AX658" s="69"/>
      <c r="AY658" s="69"/>
      <c r="AZ658" s="69"/>
      <c r="BA658" s="69"/>
      <c r="BB658" s="69"/>
      <c r="BC658" s="69"/>
      <c r="BD658" s="69"/>
      <c r="BE658" s="69"/>
      <c r="BF658" s="69"/>
      <c r="BG658" s="69"/>
      <c r="BH658" s="69"/>
      <c r="BI658" s="69"/>
      <c r="BJ658" s="69"/>
      <c r="BK658" s="69"/>
      <c r="BL658" s="69"/>
      <c r="BM658" s="69"/>
      <c r="BN658" s="69"/>
      <c r="BO658" s="69"/>
      <c r="BP658" s="69"/>
      <c r="BQ658" s="69"/>
      <c r="BR658" s="69"/>
      <c r="BS658" s="69"/>
      <c r="BT658" s="69"/>
      <c r="BU658" s="69"/>
      <c r="BV658" s="69"/>
      <c r="BW658" s="69"/>
      <c r="BX658" s="69"/>
      <c r="BY658" s="69"/>
      <c r="BZ658" s="69"/>
      <c r="CA658" s="69"/>
      <c r="CB658" s="69"/>
      <c r="CC658" s="69"/>
      <c r="CD658" s="69"/>
      <c r="CE658" s="69"/>
      <c r="CF658" s="69"/>
      <c r="CG658" s="69"/>
      <c r="CH658" s="69"/>
      <c r="CI658" s="69"/>
      <c r="CJ658" s="69"/>
      <c r="CK658" s="69"/>
      <c r="CL658" s="69"/>
      <c r="CM658" s="69"/>
      <c r="CN658" s="69"/>
      <c r="CO658" s="69"/>
      <c r="CP658" s="69"/>
      <c r="CQ658" s="69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</row>
    <row r="659" spans="1:178" s="26" customFormat="1" x14ac:dyDescent="0.25">
      <c r="A659" s="340" t="s">
        <v>312</v>
      </c>
      <c r="B659" s="318"/>
      <c r="C659" s="341">
        <v>150</v>
      </c>
      <c r="D659" s="343"/>
      <c r="E659" s="341"/>
      <c r="F659" s="342">
        <v>0.5</v>
      </c>
      <c r="G659" s="329">
        <v>2.5000000000000001E-2</v>
      </c>
      <c r="H659" s="320">
        <v>12.5</v>
      </c>
      <c r="I659" s="329">
        <v>52.1</v>
      </c>
      <c r="J659" s="330" t="s">
        <v>313</v>
      </c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69"/>
      <c r="AK659" s="69"/>
      <c r="AL659" s="69"/>
      <c r="AM659" s="69"/>
      <c r="AN659" s="69"/>
      <c r="AO659" s="69"/>
      <c r="AP659" s="69"/>
      <c r="AQ659" s="69"/>
      <c r="AR659" s="69"/>
      <c r="AS659" s="69"/>
      <c r="AT659" s="69"/>
      <c r="AU659" s="69"/>
      <c r="AV659" s="69"/>
      <c r="AW659" s="69"/>
      <c r="AX659" s="69"/>
      <c r="AY659" s="69"/>
      <c r="AZ659" s="69"/>
      <c r="BA659" s="69"/>
      <c r="BB659" s="69"/>
      <c r="BC659" s="69"/>
      <c r="BD659" s="69"/>
      <c r="BE659" s="69"/>
      <c r="BF659" s="69"/>
      <c r="BG659" s="69"/>
      <c r="BH659" s="69"/>
      <c r="BI659" s="69"/>
      <c r="BJ659" s="69"/>
      <c r="BK659" s="69"/>
      <c r="BL659" s="69"/>
      <c r="BM659" s="69"/>
      <c r="BN659" s="69"/>
      <c r="BO659" s="69"/>
      <c r="BP659" s="69"/>
      <c r="BQ659" s="69"/>
      <c r="BR659" s="69"/>
      <c r="BS659" s="69"/>
      <c r="BT659" s="69"/>
      <c r="BU659" s="69"/>
      <c r="BV659" s="69"/>
      <c r="BW659" s="69"/>
      <c r="BX659" s="69"/>
      <c r="BY659" s="69"/>
      <c r="BZ659" s="69"/>
      <c r="CA659" s="69"/>
      <c r="CB659" s="69"/>
      <c r="CC659" s="69"/>
      <c r="CD659" s="69"/>
      <c r="CE659" s="69"/>
      <c r="CF659" s="69"/>
      <c r="CG659" s="69"/>
      <c r="CH659" s="69"/>
      <c r="CI659" s="69"/>
      <c r="CJ659" s="69"/>
      <c r="CK659" s="69"/>
      <c r="CL659" s="69"/>
      <c r="CM659" s="69"/>
      <c r="CN659" s="69"/>
      <c r="CO659" s="69"/>
      <c r="CP659" s="69"/>
      <c r="CQ659" s="6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</row>
    <row r="660" spans="1:178" s="26" customFormat="1" x14ac:dyDescent="0.25">
      <c r="A660" s="340"/>
      <c r="B660" s="750" t="s">
        <v>140</v>
      </c>
      <c r="C660" s="354"/>
      <c r="D660" s="343">
        <v>12.75</v>
      </c>
      <c r="E660" s="341">
        <v>12.5</v>
      </c>
      <c r="F660" s="342"/>
      <c r="G660" s="329"/>
      <c r="H660" s="320"/>
      <c r="I660" s="329"/>
      <c r="J660" s="330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  <c r="AA660" s="69"/>
      <c r="AB660" s="69"/>
      <c r="AC660" s="69"/>
      <c r="AD660" s="69"/>
      <c r="AE660" s="69"/>
      <c r="AF660" s="69"/>
      <c r="AG660" s="69"/>
      <c r="AH660" s="69"/>
      <c r="AI660" s="69"/>
      <c r="AJ660" s="69"/>
      <c r="AK660" s="69"/>
      <c r="AL660" s="69"/>
      <c r="AM660" s="69"/>
      <c r="AN660" s="69"/>
      <c r="AO660" s="69"/>
      <c r="AP660" s="69"/>
      <c r="AQ660" s="69"/>
      <c r="AR660" s="69"/>
      <c r="AS660" s="69"/>
      <c r="AT660" s="69"/>
      <c r="AU660" s="69"/>
      <c r="AV660" s="69"/>
      <c r="AW660" s="69"/>
      <c r="AX660" s="69"/>
      <c r="AY660" s="69"/>
      <c r="AZ660" s="69"/>
      <c r="BA660" s="69"/>
      <c r="BB660" s="69"/>
      <c r="BC660" s="69"/>
      <c r="BD660" s="69"/>
      <c r="BE660" s="69"/>
      <c r="BF660" s="69"/>
      <c r="BG660" s="69"/>
      <c r="BH660" s="69"/>
      <c r="BI660" s="69"/>
      <c r="BJ660" s="69"/>
      <c r="BK660" s="69"/>
      <c r="BL660" s="69"/>
      <c r="BM660" s="69"/>
      <c r="BN660" s="69"/>
      <c r="BO660" s="69"/>
      <c r="BP660" s="69"/>
      <c r="BQ660" s="69"/>
      <c r="BR660" s="69"/>
      <c r="BS660" s="69"/>
      <c r="BT660" s="69"/>
      <c r="BU660" s="69"/>
      <c r="BV660" s="69"/>
      <c r="BW660" s="69"/>
      <c r="BX660" s="69"/>
      <c r="BY660" s="69"/>
      <c r="BZ660" s="69"/>
      <c r="CA660" s="69"/>
      <c r="CB660" s="69"/>
      <c r="CC660" s="69"/>
      <c r="CD660" s="69"/>
      <c r="CE660" s="69"/>
      <c r="CF660" s="69"/>
      <c r="CG660" s="69"/>
      <c r="CH660" s="69"/>
      <c r="CI660" s="69"/>
      <c r="CJ660" s="69"/>
      <c r="CK660" s="69"/>
      <c r="CL660" s="69"/>
      <c r="CM660" s="69"/>
      <c r="CN660" s="69"/>
      <c r="CO660" s="69"/>
      <c r="CP660" s="69"/>
      <c r="CQ660" s="69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</row>
    <row r="661" spans="1:178" s="26" customFormat="1" x14ac:dyDescent="0.25">
      <c r="A661" s="340"/>
      <c r="B661" s="388" t="s">
        <v>18</v>
      </c>
      <c r="C661" s="354"/>
      <c r="D661" s="343">
        <v>4</v>
      </c>
      <c r="E661" s="341">
        <v>4</v>
      </c>
      <c r="F661" s="342"/>
      <c r="G661" s="329"/>
      <c r="H661" s="320"/>
      <c r="I661" s="329"/>
      <c r="J661" s="330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  <c r="AC661" s="69"/>
      <c r="AD661" s="69"/>
      <c r="AE661" s="69"/>
      <c r="AF661" s="69"/>
      <c r="AG661" s="69"/>
      <c r="AH661" s="69"/>
      <c r="AI661" s="69"/>
      <c r="AJ661" s="69"/>
      <c r="AK661" s="69"/>
      <c r="AL661" s="69"/>
      <c r="AM661" s="69"/>
      <c r="AN661" s="69"/>
      <c r="AO661" s="69"/>
      <c r="AP661" s="69"/>
      <c r="AQ661" s="69"/>
      <c r="AR661" s="69"/>
      <c r="AS661" s="69"/>
      <c r="AT661" s="69"/>
      <c r="AU661" s="69"/>
      <c r="AV661" s="69"/>
      <c r="AW661" s="69"/>
      <c r="AX661" s="69"/>
      <c r="AY661" s="69"/>
      <c r="AZ661" s="69"/>
      <c r="BA661" s="69"/>
      <c r="BB661" s="69"/>
      <c r="BC661" s="69"/>
      <c r="BD661" s="69"/>
      <c r="BE661" s="69"/>
      <c r="BF661" s="69"/>
      <c r="BG661" s="69"/>
      <c r="BH661" s="69"/>
      <c r="BI661" s="69"/>
      <c r="BJ661" s="69"/>
      <c r="BK661" s="69"/>
      <c r="BL661" s="69"/>
      <c r="BM661" s="69"/>
      <c r="BN661" s="69"/>
      <c r="BO661" s="69"/>
      <c r="BP661" s="69"/>
      <c r="BQ661" s="69"/>
      <c r="BR661" s="69"/>
      <c r="BS661" s="69"/>
      <c r="BT661" s="69"/>
      <c r="BU661" s="69"/>
      <c r="BV661" s="69"/>
      <c r="BW661" s="69"/>
      <c r="BX661" s="69"/>
      <c r="BY661" s="69"/>
      <c r="BZ661" s="69"/>
      <c r="CA661" s="69"/>
      <c r="CB661" s="69"/>
      <c r="CC661" s="69"/>
      <c r="CD661" s="69"/>
      <c r="CE661" s="69"/>
      <c r="CF661" s="69"/>
      <c r="CG661" s="69"/>
      <c r="CH661" s="69"/>
      <c r="CI661" s="69"/>
      <c r="CJ661" s="69"/>
      <c r="CK661" s="69"/>
      <c r="CL661" s="69"/>
      <c r="CM661" s="69"/>
      <c r="CN661" s="69"/>
      <c r="CO661" s="69"/>
      <c r="CP661" s="69"/>
      <c r="CQ661" s="69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</row>
    <row r="662" spans="1:178" s="26" customFormat="1" x14ac:dyDescent="0.25">
      <c r="A662" s="340"/>
      <c r="B662" s="318" t="s">
        <v>17</v>
      </c>
      <c r="C662" s="354"/>
      <c r="D662" s="343">
        <v>150</v>
      </c>
      <c r="E662" s="341">
        <v>150</v>
      </c>
      <c r="F662" s="342"/>
      <c r="G662" s="329"/>
      <c r="H662" s="320"/>
      <c r="I662" s="329"/>
      <c r="J662" s="330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  <c r="AC662" s="69"/>
      <c r="AD662" s="69"/>
      <c r="AE662" s="69"/>
      <c r="AF662" s="69"/>
      <c r="AG662" s="69"/>
      <c r="AH662" s="69"/>
      <c r="AI662" s="69"/>
      <c r="AJ662" s="69"/>
      <c r="AK662" s="69"/>
      <c r="AL662" s="69"/>
      <c r="AM662" s="69"/>
      <c r="AN662" s="69"/>
      <c r="AO662" s="69"/>
      <c r="AP662" s="69"/>
      <c r="AQ662" s="69"/>
      <c r="AR662" s="69"/>
      <c r="AS662" s="69"/>
      <c r="AT662" s="69"/>
      <c r="AU662" s="69"/>
      <c r="AV662" s="69"/>
      <c r="AW662" s="69"/>
      <c r="AX662" s="69"/>
      <c r="AY662" s="69"/>
      <c r="AZ662" s="69"/>
      <c r="BA662" s="69"/>
      <c r="BB662" s="69"/>
      <c r="BC662" s="69"/>
      <c r="BD662" s="69"/>
      <c r="BE662" s="69"/>
      <c r="BF662" s="69"/>
      <c r="BG662" s="69"/>
      <c r="BH662" s="69"/>
      <c r="BI662" s="69"/>
      <c r="BJ662" s="69"/>
      <c r="BK662" s="69"/>
      <c r="BL662" s="69"/>
      <c r="BM662" s="69"/>
      <c r="BN662" s="69"/>
      <c r="BO662" s="69"/>
      <c r="BP662" s="69"/>
      <c r="BQ662" s="69"/>
      <c r="BR662" s="69"/>
      <c r="BS662" s="69"/>
      <c r="BT662" s="69"/>
      <c r="BU662" s="69"/>
      <c r="BV662" s="69"/>
      <c r="BW662" s="69"/>
      <c r="BX662" s="69"/>
      <c r="BY662" s="69"/>
      <c r="BZ662" s="69"/>
      <c r="CA662" s="69"/>
      <c r="CB662" s="69"/>
      <c r="CC662" s="69"/>
      <c r="CD662" s="69"/>
      <c r="CE662" s="69"/>
      <c r="CF662" s="69"/>
      <c r="CG662" s="69"/>
      <c r="CH662" s="69"/>
      <c r="CI662" s="69"/>
      <c r="CJ662" s="69"/>
      <c r="CK662" s="69"/>
      <c r="CL662" s="69"/>
      <c r="CM662" s="69"/>
      <c r="CN662" s="69"/>
      <c r="CO662" s="69"/>
      <c r="CP662" s="69"/>
      <c r="CQ662" s="69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</row>
    <row r="663" spans="1:178" s="26" customFormat="1" ht="16.5" thickBot="1" x14ac:dyDescent="0.3">
      <c r="A663" s="340" t="s">
        <v>46</v>
      </c>
      <c r="B663" s="318"/>
      <c r="C663" s="341">
        <v>30</v>
      </c>
      <c r="D663" s="341">
        <v>30</v>
      </c>
      <c r="E663" s="357">
        <v>30</v>
      </c>
      <c r="F663" s="341">
        <v>1.5</v>
      </c>
      <c r="G663" s="357">
        <v>0.3</v>
      </c>
      <c r="H663" s="341">
        <v>14.3</v>
      </c>
      <c r="I663" s="357">
        <v>66</v>
      </c>
      <c r="J663" s="330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  <c r="AA663" s="69"/>
      <c r="AB663" s="69"/>
      <c r="AC663" s="69"/>
      <c r="AD663" s="69"/>
      <c r="AE663" s="69"/>
      <c r="AF663" s="69"/>
      <c r="AG663" s="69"/>
      <c r="AH663" s="69"/>
      <c r="AI663" s="69"/>
      <c r="AJ663" s="69"/>
      <c r="AK663" s="69"/>
      <c r="AL663" s="69"/>
      <c r="AM663" s="69"/>
      <c r="AN663" s="69"/>
      <c r="AO663" s="69"/>
      <c r="AP663" s="69"/>
      <c r="AQ663" s="69"/>
      <c r="AR663" s="69"/>
      <c r="AS663" s="69"/>
      <c r="AT663" s="69"/>
      <c r="AU663" s="69"/>
      <c r="AV663" s="69"/>
      <c r="AW663" s="69"/>
      <c r="AX663" s="69"/>
      <c r="AY663" s="69"/>
      <c r="AZ663" s="69"/>
      <c r="BA663" s="69"/>
      <c r="BB663" s="69"/>
      <c r="BC663" s="69"/>
      <c r="BD663" s="69"/>
      <c r="BE663" s="69"/>
      <c r="BF663" s="69"/>
      <c r="BG663" s="69"/>
      <c r="BH663" s="69"/>
      <c r="BI663" s="69"/>
      <c r="BJ663" s="69"/>
      <c r="BK663" s="69"/>
      <c r="BL663" s="69"/>
      <c r="BM663" s="69"/>
      <c r="BN663" s="69"/>
      <c r="BO663" s="69"/>
      <c r="BP663" s="69"/>
      <c r="BQ663" s="69"/>
      <c r="BR663" s="69"/>
      <c r="BS663" s="69"/>
      <c r="BT663" s="69"/>
      <c r="BU663" s="69"/>
      <c r="BV663" s="69"/>
      <c r="BW663" s="69"/>
      <c r="BX663" s="69"/>
      <c r="BY663" s="69"/>
      <c r="BZ663" s="69"/>
      <c r="CA663" s="69"/>
      <c r="CB663" s="69"/>
      <c r="CC663" s="69"/>
      <c r="CD663" s="69"/>
      <c r="CE663" s="69"/>
      <c r="CF663" s="69"/>
      <c r="CG663" s="69"/>
      <c r="CH663" s="69"/>
      <c r="CI663" s="69"/>
      <c r="CJ663" s="69"/>
      <c r="CK663" s="69"/>
      <c r="CL663" s="69"/>
      <c r="CM663" s="69"/>
      <c r="CN663" s="69"/>
      <c r="CO663" s="69"/>
      <c r="CP663" s="69"/>
      <c r="CQ663" s="69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</row>
    <row r="664" spans="1:178" s="26" customFormat="1" ht="16.5" thickBot="1" x14ac:dyDescent="0.3">
      <c r="A664" s="358" t="s">
        <v>26</v>
      </c>
      <c r="B664" s="359"/>
      <c r="C664" s="360">
        <v>495</v>
      </c>
      <c r="D664" s="378"/>
      <c r="E664" s="360"/>
      <c r="F664" s="331">
        <f>SUM(F635:F663)</f>
        <v>15.600000000000001</v>
      </c>
      <c r="G664" s="331">
        <f t="shared" ref="G664:I664" si="2">SUM(G635:G663)</f>
        <v>16.175000000000001</v>
      </c>
      <c r="H664" s="331">
        <f t="shared" si="2"/>
        <v>67.5</v>
      </c>
      <c r="I664" s="331">
        <f t="shared" si="2"/>
        <v>478.1</v>
      </c>
      <c r="J664" s="333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  <c r="AA664" s="69"/>
      <c r="AB664" s="69"/>
      <c r="AC664" s="69"/>
      <c r="AD664" s="69"/>
      <c r="AE664" s="69"/>
      <c r="AF664" s="69"/>
      <c r="AG664" s="69"/>
      <c r="AH664" s="69"/>
      <c r="AI664" s="69"/>
      <c r="AJ664" s="69"/>
      <c r="AK664" s="69"/>
      <c r="AL664" s="69"/>
      <c r="AM664" s="69"/>
      <c r="AN664" s="69"/>
      <c r="AO664" s="69"/>
      <c r="AP664" s="69"/>
      <c r="AQ664" s="69"/>
      <c r="AR664" s="69"/>
      <c r="AS664" s="69"/>
      <c r="AT664" s="69"/>
      <c r="AU664" s="69"/>
      <c r="AV664" s="69"/>
      <c r="AW664" s="69"/>
      <c r="AX664" s="69"/>
      <c r="AY664" s="69"/>
      <c r="AZ664" s="69"/>
      <c r="BA664" s="69"/>
      <c r="BB664" s="69"/>
      <c r="BC664" s="69"/>
      <c r="BD664" s="69"/>
      <c r="BE664" s="69"/>
      <c r="BF664" s="69"/>
      <c r="BG664" s="69"/>
      <c r="BH664" s="69"/>
      <c r="BI664" s="69"/>
      <c r="BJ664" s="69"/>
      <c r="BK664" s="69"/>
      <c r="BL664" s="69"/>
      <c r="BM664" s="69"/>
      <c r="BN664" s="69"/>
      <c r="BO664" s="69"/>
      <c r="BP664" s="69"/>
      <c r="BQ664" s="69"/>
      <c r="BR664" s="69"/>
      <c r="BS664" s="69"/>
      <c r="BT664" s="69"/>
      <c r="BU664" s="69"/>
      <c r="BV664" s="69"/>
      <c r="BW664" s="69"/>
      <c r="BX664" s="69"/>
      <c r="BY664" s="69"/>
      <c r="BZ664" s="69"/>
      <c r="CA664" s="69"/>
      <c r="CB664" s="69"/>
      <c r="CC664" s="69"/>
      <c r="CD664" s="69"/>
      <c r="CE664" s="69"/>
      <c r="CF664" s="69"/>
      <c r="CG664" s="69"/>
      <c r="CH664" s="69"/>
      <c r="CI664" s="69"/>
      <c r="CJ664" s="69"/>
      <c r="CK664" s="69"/>
      <c r="CL664" s="69"/>
      <c r="CM664" s="69"/>
      <c r="CN664" s="69"/>
      <c r="CO664" s="69"/>
      <c r="CP664" s="69"/>
      <c r="CQ664" s="69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</row>
    <row r="665" spans="1:178" s="26" customFormat="1" x14ac:dyDescent="0.25">
      <c r="A665" s="334"/>
      <c r="B665" s="335" t="s">
        <v>47</v>
      </c>
      <c r="C665" s="407"/>
      <c r="D665" s="433"/>
      <c r="E665" s="336"/>
      <c r="F665" s="322"/>
      <c r="G665" s="321"/>
      <c r="H665" s="364"/>
      <c r="I665" s="322"/>
      <c r="J665" s="323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  <c r="AA665" s="69"/>
      <c r="AB665" s="69"/>
      <c r="AC665" s="69"/>
      <c r="AD665" s="69"/>
      <c r="AE665" s="69"/>
      <c r="AF665" s="69"/>
      <c r="AG665" s="69"/>
      <c r="AH665" s="69"/>
      <c r="AI665" s="69"/>
      <c r="AJ665" s="69"/>
      <c r="AK665" s="69"/>
      <c r="AL665" s="69"/>
      <c r="AM665" s="69"/>
      <c r="AN665" s="69"/>
      <c r="AO665" s="69"/>
      <c r="AP665" s="69"/>
      <c r="AQ665" s="69"/>
      <c r="AR665" s="69"/>
      <c r="AS665" s="69"/>
      <c r="AT665" s="69"/>
      <c r="AU665" s="69"/>
      <c r="AV665" s="69"/>
      <c r="AW665" s="69"/>
      <c r="AX665" s="69"/>
      <c r="AY665" s="69"/>
      <c r="AZ665" s="69"/>
      <c r="BA665" s="69"/>
      <c r="BB665" s="69"/>
      <c r="BC665" s="69"/>
      <c r="BD665" s="69"/>
      <c r="BE665" s="69"/>
      <c r="BF665" s="69"/>
      <c r="BG665" s="69"/>
      <c r="BH665" s="69"/>
      <c r="BI665" s="69"/>
      <c r="BJ665" s="69"/>
      <c r="BK665" s="69"/>
      <c r="BL665" s="69"/>
      <c r="BM665" s="69"/>
      <c r="BN665" s="69"/>
      <c r="BO665" s="69"/>
      <c r="BP665" s="69"/>
      <c r="BQ665" s="69"/>
      <c r="BR665" s="69"/>
      <c r="BS665" s="69"/>
      <c r="BT665" s="69"/>
      <c r="BU665" s="69"/>
      <c r="BV665" s="69"/>
      <c r="BW665" s="69"/>
      <c r="BX665" s="69"/>
      <c r="BY665" s="69"/>
      <c r="BZ665" s="69"/>
      <c r="CA665" s="69"/>
      <c r="CB665" s="69"/>
      <c r="CC665" s="69"/>
      <c r="CD665" s="69"/>
      <c r="CE665" s="69"/>
      <c r="CF665" s="69"/>
      <c r="CG665" s="69"/>
      <c r="CH665" s="69"/>
      <c r="CI665" s="69"/>
      <c r="CJ665" s="69"/>
      <c r="CK665" s="69"/>
      <c r="CL665" s="69"/>
      <c r="CM665" s="69"/>
      <c r="CN665" s="69"/>
      <c r="CO665" s="69"/>
      <c r="CP665" s="69"/>
      <c r="CQ665" s="69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</row>
    <row r="666" spans="1:178" s="35" customFormat="1" ht="31.5" x14ac:dyDescent="0.25">
      <c r="A666" s="340" t="s">
        <v>49</v>
      </c>
      <c r="B666" s="365"/>
      <c r="C666" s="366">
        <v>40</v>
      </c>
      <c r="D666" s="367"/>
      <c r="E666" s="329"/>
      <c r="F666" s="342">
        <v>0.7</v>
      </c>
      <c r="G666" s="329">
        <v>1.6</v>
      </c>
      <c r="H666" s="367">
        <v>32</v>
      </c>
      <c r="I666" s="342">
        <v>140</v>
      </c>
      <c r="J666" s="356" t="s">
        <v>202</v>
      </c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  <c r="AA666" s="96"/>
      <c r="AB666" s="96"/>
      <c r="AC666" s="96"/>
      <c r="AD666" s="96"/>
      <c r="AE666" s="96"/>
      <c r="AF666" s="96"/>
      <c r="AG666" s="96"/>
      <c r="AH666" s="96"/>
      <c r="AI666" s="96"/>
      <c r="AJ666" s="96"/>
      <c r="AK666" s="96"/>
      <c r="AL666" s="96"/>
      <c r="AM666" s="96"/>
      <c r="AN666" s="96"/>
      <c r="AO666" s="96"/>
      <c r="AP666" s="96"/>
      <c r="AQ666" s="96"/>
      <c r="AR666" s="96"/>
      <c r="AS666" s="96"/>
      <c r="AT666" s="96"/>
      <c r="AU666" s="96"/>
      <c r="AV666" s="96"/>
      <c r="AW666" s="96"/>
      <c r="AX666" s="96"/>
      <c r="AY666" s="96"/>
      <c r="AZ666" s="96"/>
      <c r="BA666" s="96"/>
      <c r="BB666" s="96"/>
      <c r="BC666" s="96"/>
      <c r="BD666" s="96"/>
      <c r="BE666" s="96"/>
      <c r="BF666" s="96"/>
      <c r="BG666" s="96"/>
      <c r="BH666" s="96"/>
      <c r="BI666" s="96"/>
      <c r="BJ666" s="96"/>
      <c r="BK666" s="96"/>
      <c r="BL666" s="96"/>
      <c r="BM666" s="96"/>
      <c r="BN666" s="96"/>
      <c r="BO666" s="96"/>
      <c r="BP666" s="96"/>
      <c r="BQ666" s="96"/>
      <c r="BR666" s="96"/>
      <c r="BS666" s="96"/>
      <c r="BT666" s="96"/>
      <c r="BU666" s="96"/>
      <c r="BV666" s="96"/>
      <c r="BW666" s="96"/>
      <c r="BX666" s="96"/>
      <c r="BY666" s="96"/>
      <c r="BZ666" s="96"/>
      <c r="CA666" s="96"/>
      <c r="CB666" s="96"/>
      <c r="CC666" s="96"/>
      <c r="CD666" s="96"/>
      <c r="CE666" s="96"/>
      <c r="CF666" s="96"/>
      <c r="CG666" s="96"/>
      <c r="CH666" s="96"/>
      <c r="CI666" s="96"/>
      <c r="CJ666" s="96"/>
      <c r="CK666" s="96"/>
      <c r="CL666" s="96"/>
      <c r="CM666" s="96"/>
      <c r="CN666" s="96"/>
      <c r="CO666" s="96"/>
      <c r="CP666" s="96"/>
      <c r="CQ666" s="96"/>
    </row>
    <row r="667" spans="1:178" s="35" customFormat="1" x14ac:dyDescent="0.25">
      <c r="A667" s="340"/>
      <c r="B667" s="365" t="s">
        <v>43</v>
      </c>
      <c r="C667" s="366"/>
      <c r="D667" s="367">
        <v>19.3</v>
      </c>
      <c r="E667" s="329">
        <v>19.3</v>
      </c>
      <c r="F667" s="342"/>
      <c r="G667" s="329"/>
      <c r="H667" s="367"/>
      <c r="I667" s="342"/>
      <c r="J667" s="35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  <c r="AA667" s="96"/>
      <c r="AB667" s="96"/>
      <c r="AC667" s="96"/>
      <c r="AD667" s="96"/>
      <c r="AE667" s="96"/>
      <c r="AF667" s="96"/>
      <c r="AG667" s="96"/>
      <c r="AH667" s="96"/>
      <c r="AI667" s="96"/>
      <c r="AJ667" s="96"/>
      <c r="AK667" s="96"/>
      <c r="AL667" s="96"/>
      <c r="AM667" s="96"/>
      <c r="AN667" s="96"/>
      <c r="AO667" s="96"/>
      <c r="AP667" s="96"/>
      <c r="AQ667" s="96"/>
      <c r="AR667" s="96"/>
      <c r="AS667" s="96"/>
      <c r="AT667" s="96"/>
      <c r="AU667" s="96"/>
      <c r="AV667" s="96"/>
      <c r="AW667" s="96"/>
      <c r="AX667" s="96"/>
      <c r="AY667" s="96"/>
      <c r="AZ667" s="96"/>
      <c r="BA667" s="96"/>
      <c r="BB667" s="96"/>
      <c r="BC667" s="96"/>
      <c r="BD667" s="96"/>
      <c r="BE667" s="96"/>
      <c r="BF667" s="96"/>
      <c r="BG667" s="96"/>
      <c r="BH667" s="96"/>
      <c r="BI667" s="96"/>
      <c r="BJ667" s="96"/>
      <c r="BK667" s="96"/>
      <c r="BL667" s="96"/>
      <c r="BM667" s="96"/>
      <c r="BN667" s="96"/>
      <c r="BO667" s="96"/>
      <c r="BP667" s="96"/>
      <c r="BQ667" s="96"/>
      <c r="BR667" s="96"/>
      <c r="BS667" s="96"/>
      <c r="BT667" s="96"/>
      <c r="BU667" s="96"/>
      <c r="BV667" s="96"/>
      <c r="BW667" s="96"/>
      <c r="BX667" s="96"/>
      <c r="BY667" s="96"/>
      <c r="BZ667" s="96"/>
      <c r="CA667" s="96"/>
      <c r="CB667" s="96"/>
      <c r="CC667" s="96"/>
      <c r="CD667" s="96"/>
      <c r="CE667" s="96"/>
      <c r="CF667" s="96"/>
      <c r="CG667" s="96"/>
      <c r="CH667" s="96"/>
      <c r="CI667" s="96"/>
      <c r="CJ667" s="96"/>
      <c r="CK667" s="96"/>
      <c r="CL667" s="96"/>
      <c r="CM667" s="96"/>
      <c r="CN667" s="96"/>
      <c r="CO667" s="96"/>
      <c r="CP667" s="96"/>
      <c r="CQ667" s="96"/>
    </row>
    <row r="668" spans="1:178" s="35" customFormat="1" x14ac:dyDescent="0.25">
      <c r="A668" s="340"/>
      <c r="B668" s="365" t="s">
        <v>20</v>
      </c>
      <c r="C668" s="366"/>
      <c r="D668" s="367">
        <v>2</v>
      </c>
      <c r="E668" s="329">
        <v>2</v>
      </c>
      <c r="F668" s="342"/>
      <c r="G668" s="329"/>
      <c r="H668" s="367"/>
      <c r="I668" s="342"/>
      <c r="J668" s="35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  <c r="AA668" s="96"/>
      <c r="AB668" s="96"/>
      <c r="AC668" s="96"/>
      <c r="AD668" s="96"/>
      <c r="AE668" s="96"/>
      <c r="AF668" s="96"/>
      <c r="AG668" s="96"/>
      <c r="AH668" s="96"/>
      <c r="AI668" s="96"/>
      <c r="AJ668" s="96"/>
      <c r="AK668" s="96"/>
      <c r="AL668" s="96"/>
      <c r="AM668" s="96"/>
      <c r="AN668" s="96"/>
      <c r="AO668" s="96"/>
      <c r="AP668" s="96"/>
      <c r="AQ668" s="96"/>
      <c r="AR668" s="96"/>
      <c r="AS668" s="96"/>
      <c r="AT668" s="96"/>
      <c r="AU668" s="96"/>
      <c r="AV668" s="96"/>
      <c r="AW668" s="96"/>
      <c r="AX668" s="96"/>
      <c r="AY668" s="96"/>
      <c r="AZ668" s="96"/>
      <c r="BA668" s="96"/>
      <c r="BB668" s="96"/>
      <c r="BC668" s="96"/>
      <c r="BD668" s="96"/>
      <c r="BE668" s="96"/>
      <c r="BF668" s="96"/>
      <c r="BG668" s="96"/>
      <c r="BH668" s="96"/>
      <c r="BI668" s="96"/>
      <c r="BJ668" s="96"/>
      <c r="BK668" s="96"/>
      <c r="BL668" s="96"/>
      <c r="BM668" s="96"/>
      <c r="BN668" s="96"/>
      <c r="BO668" s="96"/>
      <c r="BP668" s="96"/>
      <c r="BQ668" s="96"/>
      <c r="BR668" s="96"/>
      <c r="BS668" s="96"/>
      <c r="BT668" s="96"/>
      <c r="BU668" s="96"/>
      <c r="BV668" s="96"/>
      <c r="BW668" s="96"/>
      <c r="BX668" s="96"/>
      <c r="BY668" s="96"/>
      <c r="BZ668" s="96"/>
      <c r="CA668" s="96"/>
      <c r="CB668" s="96"/>
      <c r="CC668" s="96"/>
      <c r="CD668" s="96"/>
      <c r="CE668" s="96"/>
      <c r="CF668" s="96"/>
      <c r="CG668" s="96"/>
      <c r="CH668" s="96"/>
      <c r="CI668" s="96"/>
      <c r="CJ668" s="96"/>
      <c r="CK668" s="96"/>
      <c r="CL668" s="96"/>
      <c r="CM668" s="96"/>
      <c r="CN668" s="96"/>
      <c r="CO668" s="96"/>
      <c r="CP668" s="96"/>
      <c r="CQ668" s="96"/>
    </row>
    <row r="669" spans="1:178" s="35" customFormat="1" x14ac:dyDescent="0.25">
      <c r="A669" s="340"/>
      <c r="B669" s="365" t="s">
        <v>50</v>
      </c>
      <c r="C669" s="366"/>
      <c r="D669" s="367">
        <v>1.3</v>
      </c>
      <c r="E669" s="329">
        <v>1.3</v>
      </c>
      <c r="F669" s="342"/>
      <c r="G669" s="329"/>
      <c r="H669" s="367"/>
      <c r="I669" s="342"/>
      <c r="J669" s="35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  <c r="AA669" s="96"/>
      <c r="AB669" s="96"/>
      <c r="AC669" s="96"/>
      <c r="AD669" s="96"/>
      <c r="AE669" s="96"/>
      <c r="AF669" s="96"/>
      <c r="AG669" s="96"/>
      <c r="AH669" s="96"/>
      <c r="AI669" s="96"/>
      <c r="AJ669" s="96"/>
      <c r="AK669" s="96"/>
      <c r="AL669" s="96"/>
      <c r="AM669" s="96"/>
      <c r="AN669" s="96"/>
      <c r="AO669" s="96"/>
      <c r="AP669" s="96"/>
      <c r="AQ669" s="96"/>
      <c r="AR669" s="96"/>
      <c r="AS669" s="96"/>
      <c r="AT669" s="96"/>
      <c r="AU669" s="96"/>
      <c r="AV669" s="96"/>
      <c r="AW669" s="96"/>
      <c r="AX669" s="96"/>
      <c r="AY669" s="96"/>
      <c r="AZ669" s="96"/>
      <c r="BA669" s="96"/>
      <c r="BB669" s="96"/>
      <c r="BC669" s="96"/>
      <c r="BD669" s="96"/>
      <c r="BE669" s="96"/>
      <c r="BF669" s="96"/>
      <c r="BG669" s="96"/>
      <c r="BH669" s="96"/>
      <c r="BI669" s="96"/>
      <c r="BJ669" s="96"/>
      <c r="BK669" s="96"/>
      <c r="BL669" s="96"/>
      <c r="BM669" s="96"/>
      <c r="BN669" s="96"/>
      <c r="BO669" s="96"/>
      <c r="BP669" s="96"/>
      <c r="BQ669" s="96"/>
      <c r="BR669" s="96"/>
      <c r="BS669" s="96"/>
      <c r="BT669" s="96"/>
      <c r="BU669" s="96"/>
      <c r="BV669" s="96"/>
      <c r="BW669" s="96"/>
      <c r="BX669" s="96"/>
      <c r="BY669" s="96"/>
      <c r="BZ669" s="96"/>
      <c r="CA669" s="96"/>
      <c r="CB669" s="96"/>
      <c r="CC669" s="96"/>
      <c r="CD669" s="96"/>
      <c r="CE669" s="96"/>
      <c r="CF669" s="96"/>
      <c r="CG669" s="96"/>
      <c r="CH669" s="96"/>
      <c r="CI669" s="96"/>
      <c r="CJ669" s="96"/>
      <c r="CK669" s="96"/>
      <c r="CL669" s="96"/>
      <c r="CM669" s="96"/>
      <c r="CN669" s="96"/>
      <c r="CO669" s="96"/>
      <c r="CP669" s="96"/>
      <c r="CQ669" s="96"/>
    </row>
    <row r="670" spans="1:178" s="35" customFormat="1" x14ac:dyDescent="0.25">
      <c r="A670" s="340"/>
      <c r="B670" s="365" t="s">
        <v>51</v>
      </c>
      <c r="C670" s="366"/>
      <c r="D670" s="367">
        <v>2</v>
      </c>
      <c r="E670" s="329">
        <v>2</v>
      </c>
      <c r="F670" s="342"/>
      <c r="G670" s="329"/>
      <c r="H670" s="367"/>
      <c r="I670" s="342"/>
      <c r="J670" s="35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  <c r="AA670" s="96"/>
      <c r="AB670" s="96"/>
      <c r="AC670" s="96"/>
      <c r="AD670" s="96"/>
      <c r="AE670" s="96"/>
      <c r="AF670" s="96"/>
      <c r="AG670" s="96"/>
      <c r="AH670" s="96"/>
      <c r="AI670" s="96"/>
      <c r="AJ670" s="96"/>
      <c r="AK670" s="96"/>
      <c r="AL670" s="96"/>
      <c r="AM670" s="96"/>
      <c r="AN670" s="96"/>
      <c r="AO670" s="96"/>
      <c r="AP670" s="96"/>
      <c r="AQ670" s="96"/>
      <c r="AR670" s="96"/>
      <c r="AS670" s="96"/>
      <c r="AT670" s="96"/>
      <c r="AU670" s="96"/>
      <c r="AV670" s="96"/>
      <c r="AW670" s="96"/>
      <c r="AX670" s="96"/>
      <c r="AY670" s="96"/>
      <c r="AZ670" s="96"/>
      <c r="BA670" s="96"/>
      <c r="BB670" s="96"/>
      <c r="BC670" s="96"/>
      <c r="BD670" s="96"/>
      <c r="BE670" s="96"/>
      <c r="BF670" s="96"/>
      <c r="BG670" s="96"/>
      <c r="BH670" s="96"/>
      <c r="BI670" s="96"/>
      <c r="BJ670" s="96"/>
      <c r="BK670" s="96"/>
      <c r="BL670" s="96"/>
      <c r="BM670" s="96"/>
      <c r="BN670" s="96"/>
      <c r="BO670" s="96"/>
      <c r="BP670" s="96"/>
      <c r="BQ670" s="96"/>
      <c r="BR670" s="96"/>
      <c r="BS670" s="96"/>
      <c r="BT670" s="96"/>
      <c r="BU670" s="96"/>
      <c r="BV670" s="96"/>
      <c r="BW670" s="96"/>
      <c r="BX670" s="96"/>
      <c r="BY670" s="96"/>
      <c r="BZ670" s="96"/>
      <c r="CA670" s="96"/>
      <c r="CB670" s="96"/>
      <c r="CC670" s="96"/>
      <c r="CD670" s="96"/>
      <c r="CE670" s="96"/>
      <c r="CF670" s="96"/>
      <c r="CG670" s="96"/>
      <c r="CH670" s="96"/>
      <c r="CI670" s="96"/>
      <c r="CJ670" s="96"/>
      <c r="CK670" s="96"/>
      <c r="CL670" s="96"/>
      <c r="CM670" s="96"/>
      <c r="CN670" s="96"/>
      <c r="CO670" s="96"/>
      <c r="CP670" s="96"/>
      <c r="CQ670" s="96"/>
    </row>
    <row r="671" spans="1:178" s="35" customFormat="1" x14ac:dyDescent="0.25">
      <c r="A671" s="340"/>
      <c r="B671" s="365" t="s">
        <v>39</v>
      </c>
      <c r="C671" s="366"/>
      <c r="D671" s="367">
        <v>0.2</v>
      </c>
      <c r="E671" s="329">
        <v>0.2</v>
      </c>
      <c r="F671" s="342"/>
      <c r="G671" s="329"/>
      <c r="H671" s="367"/>
      <c r="I671" s="342"/>
      <c r="J671" s="35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  <c r="AA671" s="96"/>
      <c r="AB671" s="96"/>
      <c r="AC671" s="96"/>
      <c r="AD671" s="96"/>
      <c r="AE671" s="96"/>
      <c r="AF671" s="96"/>
      <c r="AG671" s="96"/>
      <c r="AH671" s="96"/>
      <c r="AI671" s="96"/>
      <c r="AJ671" s="96"/>
      <c r="AK671" s="96"/>
      <c r="AL671" s="96"/>
      <c r="AM671" s="96"/>
      <c r="AN671" s="96"/>
      <c r="AO671" s="96"/>
      <c r="AP671" s="96"/>
      <c r="AQ671" s="96"/>
      <c r="AR671" s="96"/>
      <c r="AS671" s="96"/>
      <c r="AT671" s="96"/>
      <c r="AU671" s="96"/>
      <c r="AV671" s="96"/>
      <c r="AW671" s="96"/>
      <c r="AX671" s="96"/>
      <c r="AY671" s="96"/>
      <c r="AZ671" s="96"/>
      <c r="BA671" s="96"/>
      <c r="BB671" s="96"/>
      <c r="BC671" s="96"/>
      <c r="BD671" s="96"/>
      <c r="BE671" s="96"/>
      <c r="BF671" s="96"/>
      <c r="BG671" s="96"/>
      <c r="BH671" s="96"/>
      <c r="BI671" s="96"/>
      <c r="BJ671" s="96"/>
      <c r="BK671" s="96"/>
      <c r="BL671" s="96"/>
      <c r="BM671" s="96"/>
      <c r="BN671" s="96"/>
      <c r="BO671" s="96"/>
      <c r="BP671" s="96"/>
      <c r="BQ671" s="96"/>
      <c r="BR671" s="96"/>
      <c r="BS671" s="96"/>
      <c r="BT671" s="96"/>
      <c r="BU671" s="96"/>
      <c r="BV671" s="96"/>
      <c r="BW671" s="96"/>
      <c r="BX671" s="96"/>
      <c r="BY671" s="96"/>
      <c r="BZ671" s="96"/>
      <c r="CA671" s="96"/>
      <c r="CB671" s="96"/>
      <c r="CC671" s="96"/>
      <c r="CD671" s="96"/>
      <c r="CE671" s="96"/>
      <c r="CF671" s="96"/>
      <c r="CG671" s="96"/>
      <c r="CH671" s="96"/>
      <c r="CI671" s="96"/>
      <c r="CJ671" s="96"/>
      <c r="CK671" s="96"/>
      <c r="CL671" s="96"/>
      <c r="CM671" s="96"/>
      <c r="CN671" s="96"/>
      <c r="CO671" s="96"/>
      <c r="CP671" s="96"/>
      <c r="CQ671" s="96"/>
    </row>
    <row r="672" spans="1:178" s="35" customFormat="1" x14ac:dyDescent="0.25">
      <c r="A672" s="340"/>
      <c r="B672" s="365" t="s">
        <v>17</v>
      </c>
      <c r="C672" s="366"/>
      <c r="D672" s="367">
        <v>4</v>
      </c>
      <c r="E672" s="329">
        <v>4</v>
      </c>
      <c r="F672" s="342"/>
      <c r="G672" s="329"/>
      <c r="H672" s="367"/>
      <c r="I672" s="342"/>
      <c r="J672" s="35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96"/>
      <c r="AB672" s="96"/>
      <c r="AC672" s="96"/>
      <c r="AD672" s="96"/>
      <c r="AE672" s="96"/>
      <c r="AF672" s="96"/>
      <c r="AG672" s="96"/>
      <c r="AH672" s="96"/>
      <c r="AI672" s="96"/>
      <c r="AJ672" s="96"/>
      <c r="AK672" s="96"/>
      <c r="AL672" s="96"/>
      <c r="AM672" s="96"/>
      <c r="AN672" s="96"/>
      <c r="AO672" s="96"/>
      <c r="AP672" s="96"/>
      <c r="AQ672" s="96"/>
      <c r="AR672" s="96"/>
      <c r="AS672" s="96"/>
      <c r="AT672" s="96"/>
      <c r="AU672" s="96"/>
      <c r="AV672" s="96"/>
      <c r="AW672" s="96"/>
      <c r="AX672" s="96"/>
      <c r="AY672" s="96"/>
      <c r="AZ672" s="96"/>
      <c r="BA672" s="96"/>
      <c r="BB672" s="96"/>
      <c r="BC672" s="96"/>
      <c r="BD672" s="96"/>
      <c r="BE672" s="96"/>
      <c r="BF672" s="96"/>
      <c r="BG672" s="96"/>
      <c r="BH672" s="96"/>
      <c r="BI672" s="96"/>
      <c r="BJ672" s="96"/>
      <c r="BK672" s="96"/>
      <c r="BL672" s="96"/>
      <c r="BM672" s="96"/>
      <c r="BN672" s="96"/>
      <c r="BO672" s="96"/>
      <c r="BP672" s="96"/>
      <c r="BQ672" s="96"/>
      <c r="BR672" s="96"/>
      <c r="BS672" s="96"/>
      <c r="BT672" s="96"/>
      <c r="BU672" s="96"/>
      <c r="BV672" s="96"/>
      <c r="BW672" s="96"/>
      <c r="BX672" s="96"/>
      <c r="BY672" s="96"/>
      <c r="BZ672" s="96"/>
      <c r="CA672" s="96"/>
      <c r="CB672" s="96"/>
      <c r="CC672" s="96"/>
      <c r="CD672" s="96"/>
      <c r="CE672" s="96"/>
      <c r="CF672" s="96"/>
      <c r="CG672" s="96"/>
      <c r="CH672" s="96"/>
      <c r="CI672" s="96"/>
      <c r="CJ672" s="96"/>
      <c r="CK672" s="96"/>
      <c r="CL672" s="96"/>
      <c r="CM672" s="96"/>
      <c r="CN672" s="96"/>
      <c r="CO672" s="96"/>
      <c r="CP672" s="96"/>
      <c r="CQ672" s="96"/>
    </row>
    <row r="673" spans="1:114" s="35" customFormat="1" x14ac:dyDescent="0.25">
      <c r="A673" s="340"/>
      <c r="B673" s="365" t="s">
        <v>53</v>
      </c>
      <c r="C673" s="366"/>
      <c r="D673" s="367">
        <v>0.16</v>
      </c>
      <c r="E673" s="329">
        <v>0.16</v>
      </c>
      <c r="F673" s="342"/>
      <c r="G673" s="329"/>
      <c r="H673" s="367"/>
      <c r="I673" s="342"/>
      <c r="J673" s="35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  <c r="AA673" s="96"/>
      <c r="AB673" s="96"/>
      <c r="AC673" s="96"/>
      <c r="AD673" s="96"/>
      <c r="AE673" s="96"/>
      <c r="AF673" s="96"/>
      <c r="AG673" s="96"/>
      <c r="AH673" s="96"/>
      <c r="AI673" s="96"/>
      <c r="AJ673" s="96"/>
      <c r="AK673" s="96"/>
      <c r="AL673" s="96"/>
      <c r="AM673" s="96"/>
      <c r="AN673" s="96"/>
      <c r="AO673" s="96"/>
      <c r="AP673" s="96"/>
      <c r="AQ673" s="96"/>
      <c r="AR673" s="96"/>
      <c r="AS673" s="96"/>
      <c r="AT673" s="96"/>
      <c r="AU673" s="96"/>
      <c r="AV673" s="96"/>
      <c r="AW673" s="96"/>
      <c r="AX673" s="96"/>
      <c r="AY673" s="96"/>
      <c r="AZ673" s="96"/>
      <c r="BA673" s="96"/>
      <c r="BB673" s="96"/>
      <c r="BC673" s="96"/>
      <c r="BD673" s="96"/>
      <c r="BE673" s="96"/>
      <c r="BF673" s="96"/>
      <c r="BG673" s="96"/>
      <c r="BH673" s="96"/>
      <c r="BI673" s="96"/>
      <c r="BJ673" s="96"/>
      <c r="BK673" s="96"/>
      <c r="BL673" s="96"/>
      <c r="BM673" s="96"/>
      <c r="BN673" s="96"/>
      <c r="BO673" s="96"/>
      <c r="BP673" s="96"/>
      <c r="BQ673" s="96"/>
      <c r="BR673" s="96"/>
      <c r="BS673" s="96"/>
      <c r="BT673" s="96"/>
      <c r="BU673" s="96"/>
      <c r="BV673" s="96"/>
      <c r="BW673" s="96"/>
      <c r="BX673" s="96"/>
      <c r="BY673" s="96"/>
      <c r="BZ673" s="96"/>
      <c r="CA673" s="96"/>
      <c r="CB673" s="96"/>
      <c r="CC673" s="96"/>
      <c r="CD673" s="96"/>
      <c r="CE673" s="96"/>
      <c r="CF673" s="96"/>
      <c r="CG673" s="96"/>
      <c r="CH673" s="96"/>
      <c r="CI673" s="96"/>
      <c r="CJ673" s="96"/>
      <c r="CK673" s="96"/>
      <c r="CL673" s="96"/>
      <c r="CM673" s="96"/>
      <c r="CN673" s="96"/>
      <c r="CO673" s="96"/>
      <c r="CP673" s="96"/>
      <c r="CQ673" s="96"/>
    </row>
    <row r="674" spans="1:114" s="35" customFormat="1" x14ac:dyDescent="0.25">
      <c r="A674" s="340"/>
      <c r="B674" s="365" t="s">
        <v>179</v>
      </c>
      <c r="C674" s="366"/>
      <c r="D674" s="329"/>
      <c r="E674" s="339">
        <v>29</v>
      </c>
      <c r="F674" s="342"/>
      <c r="G674" s="329"/>
      <c r="H674" s="339"/>
      <c r="I674" s="367"/>
      <c r="J674" s="35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  <c r="AA674" s="96"/>
      <c r="AB674" s="96"/>
      <c r="AC674" s="96"/>
      <c r="AD674" s="96"/>
      <c r="AE674" s="96"/>
      <c r="AF674" s="96"/>
      <c r="AG674" s="96"/>
      <c r="AH674" s="96"/>
      <c r="AI674" s="96"/>
      <c r="AJ674" s="96"/>
      <c r="AK674" s="96"/>
      <c r="AL674" s="96"/>
      <c r="AM674" s="96"/>
      <c r="AN674" s="96"/>
      <c r="AO674" s="96"/>
      <c r="AP674" s="96"/>
      <c r="AQ674" s="96"/>
      <c r="AR674" s="96"/>
      <c r="AS674" s="96"/>
      <c r="AT674" s="96"/>
      <c r="AU674" s="96"/>
      <c r="AV674" s="96"/>
      <c r="AW674" s="96"/>
      <c r="AX674" s="96"/>
      <c r="AY674" s="96"/>
      <c r="AZ674" s="96"/>
      <c r="BA674" s="96"/>
      <c r="BB674" s="96"/>
      <c r="BC674" s="96"/>
      <c r="BD674" s="96"/>
      <c r="BE674" s="96"/>
      <c r="BF674" s="96"/>
      <c r="BG674" s="96"/>
      <c r="BH674" s="96"/>
      <c r="BI674" s="96"/>
      <c r="BJ674" s="96"/>
      <c r="BK674" s="96"/>
      <c r="BL674" s="96"/>
      <c r="BM674" s="96"/>
      <c r="BN674" s="96"/>
      <c r="BO674" s="96"/>
      <c r="BP674" s="96"/>
      <c r="BQ674" s="96"/>
      <c r="BR674" s="96"/>
      <c r="BS674" s="96"/>
      <c r="BT674" s="96"/>
      <c r="BU674" s="96"/>
      <c r="BV674" s="96"/>
      <c r="BW674" s="96"/>
      <c r="BX674" s="96"/>
      <c r="BY674" s="96"/>
      <c r="BZ674" s="96"/>
      <c r="CA674" s="96"/>
      <c r="CB674" s="96"/>
      <c r="CC674" s="96"/>
      <c r="CD674" s="96"/>
      <c r="CE674" s="96"/>
      <c r="CF674" s="96"/>
      <c r="CG674" s="96"/>
      <c r="CH674" s="96"/>
      <c r="CI674" s="96"/>
      <c r="CJ674" s="96"/>
      <c r="CK674" s="96"/>
      <c r="CL674" s="96"/>
      <c r="CM674" s="96"/>
      <c r="CN674" s="96"/>
      <c r="CO674" s="96"/>
      <c r="CP674" s="96"/>
      <c r="CQ674" s="96"/>
    </row>
    <row r="675" spans="1:114" s="35" customFormat="1" x14ac:dyDescent="0.25">
      <c r="A675" s="442"/>
      <c r="B675" s="365" t="s">
        <v>34</v>
      </c>
      <c r="C675" s="366"/>
      <c r="D675" s="329">
        <v>0.1</v>
      </c>
      <c r="E675" s="339">
        <v>0.1</v>
      </c>
      <c r="F675" s="342"/>
      <c r="G675" s="329"/>
      <c r="H675" s="339"/>
      <c r="I675" s="367"/>
      <c r="J675" s="35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  <c r="AA675" s="96"/>
      <c r="AB675" s="96"/>
      <c r="AC675" s="96"/>
      <c r="AD675" s="96"/>
      <c r="AE675" s="96"/>
      <c r="AF675" s="96"/>
      <c r="AG675" s="96"/>
      <c r="AH675" s="96"/>
      <c r="AI675" s="96"/>
      <c r="AJ675" s="96"/>
      <c r="AK675" s="96"/>
      <c r="AL675" s="96"/>
      <c r="AM675" s="96"/>
      <c r="AN675" s="96"/>
      <c r="AO675" s="96"/>
      <c r="AP675" s="96"/>
      <c r="AQ675" s="96"/>
      <c r="AR675" s="96"/>
      <c r="AS675" s="96"/>
      <c r="AT675" s="96"/>
      <c r="AU675" s="96"/>
      <c r="AV675" s="96"/>
      <c r="AW675" s="96"/>
      <c r="AX675" s="96"/>
      <c r="AY675" s="96"/>
      <c r="AZ675" s="96"/>
      <c r="BA675" s="96"/>
      <c r="BB675" s="96"/>
      <c r="BC675" s="96"/>
      <c r="BD675" s="96"/>
      <c r="BE675" s="96"/>
      <c r="BF675" s="96"/>
      <c r="BG675" s="96"/>
      <c r="BH675" s="96"/>
      <c r="BI675" s="96"/>
      <c r="BJ675" s="96"/>
      <c r="BK675" s="96"/>
      <c r="BL675" s="96"/>
      <c r="BM675" s="96"/>
      <c r="BN675" s="96"/>
      <c r="BO675" s="96"/>
      <c r="BP675" s="96"/>
      <c r="BQ675" s="96"/>
      <c r="BR675" s="96"/>
      <c r="BS675" s="96"/>
      <c r="BT675" s="96"/>
      <c r="BU675" s="96"/>
      <c r="BV675" s="96"/>
      <c r="BW675" s="96"/>
      <c r="BX675" s="96"/>
      <c r="BY675" s="96"/>
      <c r="BZ675" s="96"/>
      <c r="CA675" s="96"/>
      <c r="CB675" s="96"/>
      <c r="CC675" s="96"/>
      <c r="CD675" s="96"/>
      <c r="CE675" s="96"/>
      <c r="CF675" s="96"/>
      <c r="CG675" s="96"/>
      <c r="CH675" s="96"/>
      <c r="CI675" s="96"/>
      <c r="CJ675" s="96"/>
      <c r="CK675" s="96"/>
      <c r="CL675" s="96"/>
      <c r="CM675" s="96"/>
      <c r="CN675" s="96"/>
      <c r="CO675" s="96"/>
      <c r="CP675" s="96"/>
      <c r="CQ675" s="96"/>
    </row>
    <row r="676" spans="1:114" s="35" customFormat="1" x14ac:dyDescent="0.25">
      <c r="A676" s="442"/>
      <c r="B676" s="365" t="s">
        <v>192</v>
      </c>
      <c r="C676" s="366"/>
      <c r="D676" s="329">
        <v>16</v>
      </c>
      <c r="E676" s="339">
        <v>16</v>
      </c>
      <c r="F676" s="329"/>
      <c r="G676" s="329"/>
      <c r="H676" s="329"/>
      <c r="I676" s="367"/>
      <c r="J676" s="35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  <c r="AA676" s="96"/>
      <c r="AB676" s="96"/>
      <c r="AC676" s="96"/>
      <c r="AD676" s="96"/>
      <c r="AE676" s="96"/>
      <c r="AF676" s="96"/>
      <c r="AG676" s="96"/>
      <c r="AH676" s="96"/>
      <c r="AI676" s="96"/>
      <c r="AJ676" s="96"/>
      <c r="AK676" s="96"/>
      <c r="AL676" s="96"/>
      <c r="AM676" s="96"/>
      <c r="AN676" s="96"/>
      <c r="AO676" s="96"/>
      <c r="AP676" s="96"/>
      <c r="AQ676" s="96"/>
      <c r="AR676" s="96"/>
      <c r="AS676" s="96"/>
      <c r="AT676" s="96"/>
      <c r="AU676" s="96"/>
      <c r="AV676" s="96"/>
      <c r="AW676" s="96"/>
      <c r="AX676" s="96"/>
      <c r="AY676" s="96"/>
      <c r="AZ676" s="96"/>
      <c r="BA676" s="96"/>
      <c r="BB676" s="96"/>
      <c r="BC676" s="96"/>
      <c r="BD676" s="96"/>
      <c r="BE676" s="96"/>
      <c r="BF676" s="96"/>
      <c r="BG676" s="96"/>
      <c r="BH676" s="96"/>
      <c r="BI676" s="96"/>
      <c r="BJ676" s="96"/>
      <c r="BK676" s="96"/>
      <c r="BL676" s="96"/>
      <c r="BM676" s="96"/>
      <c r="BN676" s="96"/>
      <c r="BO676" s="96"/>
      <c r="BP676" s="96"/>
      <c r="BQ676" s="96"/>
      <c r="BR676" s="96"/>
      <c r="BS676" s="96"/>
      <c r="BT676" s="96"/>
      <c r="BU676" s="96"/>
      <c r="BV676" s="96"/>
      <c r="BW676" s="96"/>
      <c r="BX676" s="96"/>
      <c r="BY676" s="96"/>
      <c r="BZ676" s="96"/>
      <c r="CA676" s="96"/>
      <c r="CB676" s="96"/>
      <c r="CC676" s="96"/>
      <c r="CD676" s="96"/>
      <c r="CE676" s="96"/>
      <c r="CF676" s="96"/>
      <c r="CG676" s="96"/>
      <c r="CH676" s="96"/>
      <c r="CI676" s="96"/>
      <c r="CJ676" s="96"/>
      <c r="CK676" s="96"/>
      <c r="CL676" s="96"/>
      <c r="CM676" s="96"/>
      <c r="CN676" s="96"/>
      <c r="CO676" s="96"/>
      <c r="CP676" s="96"/>
      <c r="CQ676" s="96"/>
    </row>
    <row r="677" spans="1:114" x14ac:dyDescent="0.25">
      <c r="A677" s="340" t="s">
        <v>84</v>
      </c>
      <c r="C677" s="352">
        <v>100</v>
      </c>
      <c r="D677" s="352"/>
      <c r="E677" s="346"/>
      <c r="F677" s="350">
        <v>3</v>
      </c>
      <c r="G677" s="541">
        <v>2.5</v>
      </c>
      <c r="H677" s="541">
        <v>4.5</v>
      </c>
      <c r="I677" s="541">
        <v>54.3</v>
      </c>
      <c r="J677" s="330" t="s">
        <v>157</v>
      </c>
    </row>
    <row r="678" spans="1:114" x14ac:dyDescent="0.25">
      <c r="A678" s="340"/>
      <c r="B678" s="388" t="s">
        <v>85</v>
      </c>
      <c r="C678" s="346"/>
      <c r="D678" s="352">
        <v>103.5</v>
      </c>
      <c r="E678" s="346">
        <v>100</v>
      </c>
      <c r="F678" s="541"/>
      <c r="G678" s="541"/>
      <c r="H678" s="541"/>
      <c r="I678" s="315"/>
      <c r="J678" s="330"/>
    </row>
    <row r="679" spans="1:114" s="35" customFormat="1" x14ac:dyDescent="0.25">
      <c r="A679" s="313" t="s">
        <v>191</v>
      </c>
      <c r="B679" s="345"/>
      <c r="C679" s="346" t="s">
        <v>161</v>
      </c>
      <c r="D679" s="438"/>
      <c r="E679" s="345"/>
      <c r="F679" s="548">
        <v>8.8000000000000007</v>
      </c>
      <c r="G679" s="548">
        <v>11.33</v>
      </c>
      <c r="H679" s="548">
        <v>9.1</v>
      </c>
      <c r="I679" s="549">
        <v>173</v>
      </c>
      <c r="J679" s="550" t="s">
        <v>361</v>
      </c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  <c r="AA679" s="96"/>
      <c r="AB679" s="96"/>
      <c r="AC679" s="96"/>
      <c r="AD679" s="96"/>
      <c r="AE679" s="96"/>
      <c r="AF679" s="96"/>
      <c r="AG679" s="96"/>
      <c r="AH679" s="96"/>
      <c r="AI679" s="96"/>
      <c r="AJ679" s="96"/>
      <c r="AK679" s="96"/>
      <c r="AL679" s="96"/>
      <c r="AM679" s="96"/>
      <c r="AN679" s="96"/>
      <c r="AO679" s="96"/>
      <c r="AP679" s="96"/>
      <c r="AQ679" s="96"/>
      <c r="AR679" s="96"/>
      <c r="AS679" s="96"/>
      <c r="AT679" s="96"/>
      <c r="AU679" s="96"/>
      <c r="AV679" s="96"/>
      <c r="AW679" s="96"/>
      <c r="AX679" s="96"/>
      <c r="AY679" s="96"/>
      <c r="AZ679" s="96"/>
      <c r="BA679" s="96"/>
      <c r="BB679" s="96"/>
      <c r="BC679" s="96"/>
      <c r="BD679" s="96"/>
      <c r="BE679" s="96"/>
      <c r="BF679" s="96"/>
      <c r="BG679" s="96"/>
      <c r="BH679" s="96"/>
      <c r="BI679" s="96"/>
      <c r="BJ679" s="96"/>
      <c r="BK679" s="96"/>
      <c r="BL679" s="96"/>
      <c r="BM679" s="96"/>
      <c r="BN679" s="96"/>
      <c r="BO679" s="96"/>
      <c r="BP679" s="96"/>
      <c r="BQ679" s="96"/>
      <c r="BR679" s="96"/>
      <c r="BS679" s="96"/>
      <c r="BT679" s="96"/>
      <c r="BU679" s="96"/>
      <c r="BV679" s="96"/>
      <c r="BW679" s="96"/>
      <c r="BX679" s="96"/>
      <c r="BY679" s="96"/>
      <c r="BZ679" s="96"/>
      <c r="CA679" s="96"/>
      <c r="CB679" s="96"/>
      <c r="CC679" s="96"/>
      <c r="CD679" s="96"/>
      <c r="CE679" s="96"/>
      <c r="CF679" s="96"/>
      <c r="CG679" s="96"/>
      <c r="CH679" s="96"/>
      <c r="CI679" s="96"/>
      <c r="CJ679" s="96"/>
      <c r="CK679" s="96"/>
      <c r="CL679" s="96"/>
      <c r="CM679" s="96"/>
      <c r="CN679" s="96"/>
      <c r="CO679" s="96"/>
      <c r="CP679" s="96"/>
      <c r="CQ679" s="96"/>
    </row>
    <row r="680" spans="1:114" s="35" customFormat="1" x14ac:dyDescent="0.25">
      <c r="A680" s="313"/>
      <c r="B680" s="345" t="s">
        <v>193</v>
      </c>
      <c r="C680" s="345"/>
      <c r="D680" s="438">
        <v>48.46</v>
      </c>
      <c r="E680" s="345">
        <v>31.5</v>
      </c>
      <c r="F680" s="551"/>
      <c r="G680" s="552"/>
      <c r="H680" s="553"/>
      <c r="I680" s="554"/>
      <c r="J680" s="550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  <c r="AA680" s="96"/>
      <c r="AB680" s="96"/>
      <c r="AC680" s="96"/>
      <c r="AD680" s="96"/>
      <c r="AE680" s="96"/>
      <c r="AF680" s="96"/>
      <c r="AG680" s="96"/>
      <c r="AH680" s="96"/>
      <c r="AI680" s="96"/>
      <c r="AJ680" s="96"/>
      <c r="AK680" s="96"/>
      <c r="AL680" s="96"/>
      <c r="AM680" s="96"/>
      <c r="AN680" s="96"/>
      <c r="AO680" s="96"/>
      <c r="AP680" s="96"/>
      <c r="AQ680" s="96"/>
      <c r="AR680" s="96"/>
      <c r="AS680" s="96"/>
      <c r="AT680" s="96"/>
      <c r="AU680" s="96"/>
      <c r="AV680" s="96"/>
      <c r="AW680" s="96"/>
      <c r="AX680" s="96"/>
      <c r="AY680" s="96"/>
      <c r="AZ680" s="96"/>
      <c r="BA680" s="96"/>
      <c r="BB680" s="96"/>
      <c r="BC680" s="96"/>
      <c r="BD680" s="96"/>
      <c r="BE680" s="96"/>
      <c r="BF680" s="96"/>
      <c r="BG680" s="96"/>
      <c r="BH680" s="96"/>
      <c r="BI680" s="96"/>
      <c r="BJ680" s="96"/>
      <c r="BK680" s="96"/>
      <c r="BL680" s="96"/>
      <c r="BM680" s="96"/>
      <c r="BN680" s="96"/>
      <c r="BO680" s="96"/>
      <c r="BP680" s="96"/>
      <c r="BQ680" s="96"/>
      <c r="BR680" s="96"/>
      <c r="BS680" s="96"/>
      <c r="BT680" s="96"/>
      <c r="BU680" s="96"/>
      <c r="BV680" s="96"/>
      <c r="BW680" s="96"/>
      <c r="BX680" s="96"/>
      <c r="BY680" s="96"/>
      <c r="BZ680" s="96"/>
      <c r="CA680" s="96"/>
      <c r="CB680" s="96"/>
      <c r="CC680" s="96"/>
      <c r="CD680" s="96"/>
      <c r="CE680" s="96"/>
      <c r="CF680" s="96"/>
      <c r="CG680" s="96"/>
      <c r="CH680" s="96"/>
      <c r="CI680" s="96"/>
      <c r="CJ680" s="96"/>
      <c r="CK680" s="96"/>
      <c r="CL680" s="96"/>
      <c r="CM680" s="96"/>
      <c r="CN680" s="96"/>
      <c r="CO680" s="96"/>
      <c r="CP680" s="96"/>
      <c r="CQ680" s="96"/>
    </row>
    <row r="681" spans="1:114" x14ac:dyDescent="0.25">
      <c r="A681" s="313"/>
      <c r="B681" s="345" t="s">
        <v>110</v>
      </c>
      <c r="C681" s="345"/>
      <c r="D681" s="438"/>
      <c r="E681" s="345">
        <v>20</v>
      </c>
      <c r="F681" s="551"/>
      <c r="G681" s="552"/>
      <c r="H681" s="553"/>
      <c r="I681" s="555"/>
      <c r="J681" s="550"/>
    </row>
    <row r="682" spans="1:114" x14ac:dyDescent="0.25">
      <c r="A682" s="313"/>
      <c r="B682" s="345" t="s">
        <v>42</v>
      </c>
      <c r="C682" s="345"/>
      <c r="D682" s="438">
        <v>30.5</v>
      </c>
      <c r="E682" s="345">
        <v>24.4</v>
      </c>
      <c r="F682" s="551"/>
      <c r="G682" s="552"/>
      <c r="H682" s="553"/>
      <c r="I682" s="555"/>
      <c r="J682" s="550"/>
    </row>
    <row r="683" spans="1:114" s="60" customFormat="1" ht="17.25" customHeight="1" x14ac:dyDescent="0.25">
      <c r="A683" s="313"/>
      <c r="B683" s="345" t="s">
        <v>197</v>
      </c>
      <c r="C683" s="345"/>
      <c r="D683" s="438">
        <v>47.62</v>
      </c>
      <c r="E683" s="314">
        <v>33.299999999999997</v>
      </c>
      <c r="F683" s="556"/>
      <c r="G683" s="552"/>
      <c r="H683" s="553"/>
      <c r="I683" s="555"/>
      <c r="J683" s="550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  <c r="AA683" s="137"/>
      <c r="AB683" s="137"/>
      <c r="AC683" s="137"/>
      <c r="AD683" s="137"/>
      <c r="AE683" s="137"/>
      <c r="AF683" s="137"/>
      <c r="AG683" s="137"/>
      <c r="AH683" s="137"/>
      <c r="AI683" s="137"/>
      <c r="AJ683" s="137"/>
      <c r="AK683" s="137"/>
      <c r="AL683" s="137"/>
      <c r="AM683" s="137"/>
      <c r="AN683" s="137"/>
      <c r="AO683" s="137"/>
      <c r="AP683" s="137"/>
      <c r="AQ683" s="137"/>
      <c r="AR683" s="137"/>
      <c r="AS683" s="137"/>
      <c r="AT683" s="137"/>
      <c r="AU683" s="137"/>
      <c r="AV683" s="137"/>
      <c r="AW683" s="137"/>
      <c r="AX683" s="137"/>
      <c r="AY683" s="137"/>
      <c r="AZ683" s="137"/>
      <c r="BA683" s="137"/>
      <c r="BB683" s="137"/>
      <c r="BC683" s="137"/>
      <c r="BD683" s="137"/>
      <c r="BE683" s="137"/>
      <c r="BF683" s="137"/>
      <c r="BG683" s="137"/>
      <c r="BH683" s="137"/>
      <c r="BI683" s="137"/>
      <c r="BJ683" s="137"/>
      <c r="BK683" s="137"/>
      <c r="BL683" s="137"/>
      <c r="BM683" s="137"/>
      <c r="BN683" s="137"/>
      <c r="BO683" s="137"/>
      <c r="BP683" s="137"/>
      <c r="BQ683" s="137"/>
      <c r="BR683" s="137"/>
      <c r="BS683" s="137"/>
      <c r="BT683" s="137"/>
      <c r="BU683" s="137"/>
      <c r="BV683" s="137"/>
      <c r="BW683" s="137"/>
      <c r="BX683" s="137"/>
      <c r="BY683" s="137"/>
      <c r="BZ683" s="137"/>
      <c r="CA683" s="137"/>
      <c r="CB683" s="137"/>
      <c r="CC683" s="137"/>
      <c r="CD683" s="137"/>
      <c r="CE683" s="137"/>
      <c r="CF683" s="137"/>
      <c r="CG683" s="137"/>
      <c r="CH683" s="137"/>
      <c r="CI683" s="137"/>
      <c r="CJ683" s="137"/>
      <c r="CK683" s="137"/>
      <c r="CL683" s="137"/>
      <c r="CM683" s="137"/>
      <c r="CN683" s="137"/>
      <c r="CO683" s="137"/>
      <c r="CP683" s="137"/>
      <c r="CQ683" s="137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</row>
    <row r="684" spans="1:114" s="60" customFormat="1" x14ac:dyDescent="0.25">
      <c r="A684" s="313"/>
      <c r="B684" s="345" t="s">
        <v>109</v>
      </c>
      <c r="C684" s="345"/>
      <c r="D684" s="438">
        <v>14.3</v>
      </c>
      <c r="E684" s="314">
        <v>12</v>
      </c>
      <c r="F684" s="556"/>
      <c r="G684" s="552"/>
      <c r="H684" s="553"/>
      <c r="I684" s="557"/>
      <c r="J684" s="550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  <c r="AA684" s="137"/>
      <c r="AB684" s="137"/>
      <c r="AC684" s="137"/>
      <c r="AD684" s="137"/>
      <c r="AE684" s="137"/>
      <c r="AF684" s="137"/>
      <c r="AG684" s="137"/>
      <c r="AH684" s="137"/>
      <c r="AI684" s="137"/>
      <c r="AJ684" s="137"/>
      <c r="AK684" s="137"/>
      <c r="AL684" s="137"/>
      <c r="AM684" s="137"/>
      <c r="AN684" s="137"/>
      <c r="AO684" s="137"/>
      <c r="AP684" s="137"/>
      <c r="AQ684" s="137"/>
      <c r="AR684" s="137"/>
      <c r="AS684" s="137"/>
      <c r="AT684" s="137"/>
      <c r="AU684" s="137"/>
      <c r="AV684" s="137"/>
      <c r="AW684" s="137"/>
      <c r="AX684" s="137"/>
      <c r="AY684" s="137"/>
      <c r="AZ684" s="137"/>
      <c r="BA684" s="137"/>
      <c r="BB684" s="137"/>
      <c r="BC684" s="137"/>
      <c r="BD684" s="137"/>
      <c r="BE684" s="137"/>
      <c r="BF684" s="137"/>
      <c r="BG684" s="137"/>
      <c r="BH684" s="137"/>
      <c r="BI684" s="137"/>
      <c r="BJ684" s="137"/>
      <c r="BK684" s="137"/>
      <c r="BL684" s="137"/>
      <c r="BM684" s="137"/>
      <c r="BN684" s="137"/>
      <c r="BO684" s="137"/>
      <c r="BP684" s="137"/>
      <c r="BQ684" s="137"/>
      <c r="BR684" s="137"/>
      <c r="BS684" s="137"/>
      <c r="BT684" s="137"/>
      <c r="BU684" s="137"/>
      <c r="BV684" s="137"/>
      <c r="BW684" s="137"/>
      <c r="BX684" s="137"/>
      <c r="BY684" s="137"/>
      <c r="BZ684" s="137"/>
      <c r="CA684" s="137"/>
      <c r="CB684" s="137"/>
      <c r="CC684" s="137"/>
      <c r="CD684" s="137"/>
      <c r="CE684" s="137"/>
      <c r="CF684" s="137"/>
      <c r="CG684" s="137"/>
      <c r="CH684" s="137"/>
      <c r="CI684" s="137"/>
      <c r="CJ684" s="137"/>
      <c r="CK684" s="137"/>
      <c r="CL684" s="137"/>
      <c r="CM684" s="137"/>
      <c r="CN684" s="137"/>
      <c r="CO684" s="137"/>
      <c r="CP684" s="137"/>
      <c r="CQ684" s="137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</row>
    <row r="685" spans="1:114" s="60" customFormat="1" x14ac:dyDescent="0.25">
      <c r="A685" s="313"/>
      <c r="B685" s="345" t="s">
        <v>32</v>
      </c>
      <c r="C685" s="345"/>
      <c r="D685" s="438">
        <v>25</v>
      </c>
      <c r="E685" s="314">
        <v>20</v>
      </c>
      <c r="F685" s="556"/>
      <c r="G685" s="552"/>
      <c r="H685" s="553"/>
      <c r="I685" s="557"/>
      <c r="J685" s="550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  <c r="AA685" s="137"/>
      <c r="AB685" s="137"/>
      <c r="AC685" s="137"/>
      <c r="AD685" s="137"/>
      <c r="AE685" s="137"/>
      <c r="AF685" s="137"/>
      <c r="AG685" s="137"/>
      <c r="AH685" s="137"/>
      <c r="AI685" s="137"/>
      <c r="AJ685" s="137"/>
      <c r="AK685" s="137"/>
      <c r="AL685" s="137"/>
      <c r="AM685" s="137"/>
      <c r="AN685" s="137"/>
      <c r="AO685" s="137"/>
      <c r="AP685" s="137"/>
      <c r="AQ685" s="137"/>
      <c r="AR685" s="137"/>
      <c r="AS685" s="137"/>
      <c r="AT685" s="137"/>
      <c r="AU685" s="137"/>
      <c r="AV685" s="137"/>
      <c r="AW685" s="137"/>
      <c r="AX685" s="137"/>
      <c r="AY685" s="137"/>
      <c r="AZ685" s="137"/>
      <c r="BA685" s="137"/>
      <c r="BB685" s="137"/>
      <c r="BC685" s="137"/>
      <c r="BD685" s="137"/>
      <c r="BE685" s="137"/>
      <c r="BF685" s="137"/>
      <c r="BG685" s="137"/>
      <c r="BH685" s="137"/>
      <c r="BI685" s="137"/>
      <c r="BJ685" s="137"/>
      <c r="BK685" s="137"/>
      <c r="BL685" s="137"/>
      <c r="BM685" s="137"/>
      <c r="BN685" s="137"/>
      <c r="BO685" s="137"/>
      <c r="BP685" s="137"/>
      <c r="BQ685" s="137"/>
      <c r="BR685" s="137"/>
      <c r="BS685" s="137"/>
      <c r="BT685" s="137"/>
      <c r="BU685" s="137"/>
      <c r="BV685" s="137"/>
      <c r="BW685" s="137"/>
      <c r="BX685" s="137"/>
      <c r="BY685" s="137"/>
      <c r="BZ685" s="137"/>
      <c r="CA685" s="137"/>
      <c r="CB685" s="137"/>
      <c r="CC685" s="137"/>
      <c r="CD685" s="137"/>
      <c r="CE685" s="137"/>
      <c r="CF685" s="137"/>
      <c r="CG685" s="137"/>
      <c r="CH685" s="137"/>
      <c r="CI685" s="137"/>
      <c r="CJ685" s="137"/>
      <c r="CK685" s="137"/>
      <c r="CL685" s="137"/>
      <c r="CM685" s="137"/>
      <c r="CN685" s="137"/>
      <c r="CO685" s="137"/>
      <c r="CP685" s="137"/>
      <c r="CQ685" s="137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</row>
    <row r="686" spans="1:114" s="60" customFormat="1" x14ac:dyDescent="0.25">
      <c r="A686" s="313"/>
      <c r="B686" s="345" t="s">
        <v>39</v>
      </c>
      <c r="C686" s="345"/>
      <c r="D686" s="438">
        <v>1</v>
      </c>
      <c r="E686" s="314">
        <v>1</v>
      </c>
      <c r="F686" s="556"/>
      <c r="G686" s="552"/>
      <c r="H686" s="553"/>
      <c r="I686" s="557"/>
      <c r="J686" s="550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  <c r="AA686" s="137"/>
      <c r="AB686" s="137"/>
      <c r="AC686" s="137"/>
      <c r="AD686" s="137"/>
      <c r="AE686" s="137"/>
      <c r="AF686" s="137"/>
      <c r="AG686" s="137"/>
      <c r="AH686" s="137"/>
      <c r="AI686" s="137"/>
      <c r="AJ686" s="137"/>
      <c r="AK686" s="137"/>
      <c r="AL686" s="137"/>
      <c r="AM686" s="137"/>
      <c r="AN686" s="137"/>
      <c r="AO686" s="137"/>
      <c r="AP686" s="137"/>
      <c r="AQ686" s="137"/>
      <c r="AR686" s="137"/>
      <c r="AS686" s="137"/>
      <c r="AT686" s="137"/>
      <c r="AU686" s="137"/>
      <c r="AV686" s="137"/>
      <c r="AW686" s="137"/>
      <c r="AX686" s="137"/>
      <c r="AY686" s="137"/>
      <c r="AZ686" s="137"/>
      <c r="BA686" s="137"/>
      <c r="BB686" s="137"/>
      <c r="BC686" s="137"/>
      <c r="BD686" s="137"/>
      <c r="BE686" s="137"/>
      <c r="BF686" s="137"/>
      <c r="BG686" s="137"/>
      <c r="BH686" s="137"/>
      <c r="BI686" s="137"/>
      <c r="BJ686" s="137"/>
      <c r="BK686" s="137"/>
      <c r="BL686" s="137"/>
      <c r="BM686" s="137"/>
      <c r="BN686" s="137"/>
      <c r="BO686" s="137"/>
      <c r="BP686" s="137"/>
      <c r="BQ686" s="137"/>
      <c r="BR686" s="137"/>
      <c r="BS686" s="137"/>
      <c r="BT686" s="137"/>
      <c r="BU686" s="137"/>
      <c r="BV686" s="137"/>
      <c r="BW686" s="137"/>
      <c r="BX686" s="137"/>
      <c r="BY686" s="137"/>
      <c r="BZ686" s="137"/>
      <c r="CA686" s="137"/>
      <c r="CB686" s="137"/>
      <c r="CC686" s="137"/>
      <c r="CD686" s="137"/>
      <c r="CE686" s="137"/>
      <c r="CF686" s="137"/>
      <c r="CG686" s="137"/>
      <c r="CH686" s="137"/>
      <c r="CI686" s="137"/>
      <c r="CJ686" s="137"/>
      <c r="CK686" s="137"/>
      <c r="CL686" s="137"/>
      <c r="CM686" s="137"/>
      <c r="CN686" s="137"/>
      <c r="CO686" s="137"/>
      <c r="CP686" s="137"/>
      <c r="CQ686" s="137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</row>
    <row r="687" spans="1:114" s="60" customFormat="1" x14ac:dyDescent="0.25">
      <c r="A687" s="313"/>
      <c r="B687" s="345" t="s">
        <v>359</v>
      </c>
      <c r="C687" s="345"/>
      <c r="D687" s="438">
        <v>1.7</v>
      </c>
      <c r="E687" s="314">
        <v>1.7</v>
      </c>
      <c r="F687" s="558"/>
      <c r="G687" s="559"/>
      <c r="H687" s="560"/>
      <c r="I687" s="561"/>
      <c r="J687" s="550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  <c r="AA687" s="137"/>
      <c r="AB687" s="137"/>
      <c r="AC687" s="137"/>
      <c r="AD687" s="137"/>
      <c r="AE687" s="137"/>
      <c r="AF687" s="137"/>
      <c r="AG687" s="137"/>
      <c r="AH687" s="137"/>
      <c r="AI687" s="137"/>
      <c r="AJ687" s="137"/>
      <c r="AK687" s="137"/>
      <c r="AL687" s="137"/>
      <c r="AM687" s="137"/>
      <c r="AN687" s="137"/>
      <c r="AO687" s="137"/>
      <c r="AP687" s="137"/>
      <c r="AQ687" s="137"/>
      <c r="AR687" s="137"/>
      <c r="AS687" s="137"/>
      <c r="AT687" s="137"/>
      <c r="AU687" s="137"/>
      <c r="AV687" s="137"/>
      <c r="AW687" s="137"/>
      <c r="AX687" s="137"/>
      <c r="AY687" s="137"/>
      <c r="AZ687" s="137"/>
      <c r="BA687" s="137"/>
      <c r="BB687" s="137"/>
      <c r="BC687" s="137"/>
      <c r="BD687" s="137"/>
      <c r="BE687" s="137"/>
      <c r="BF687" s="137"/>
      <c r="BG687" s="137"/>
      <c r="BH687" s="137"/>
      <c r="BI687" s="137"/>
      <c r="BJ687" s="137"/>
      <c r="BK687" s="137"/>
      <c r="BL687" s="137"/>
      <c r="BM687" s="137"/>
      <c r="BN687" s="137"/>
      <c r="BO687" s="137"/>
      <c r="BP687" s="137"/>
      <c r="BQ687" s="137"/>
      <c r="BR687" s="137"/>
      <c r="BS687" s="137"/>
      <c r="BT687" s="137"/>
      <c r="BU687" s="137"/>
      <c r="BV687" s="137"/>
      <c r="BW687" s="137"/>
      <c r="BX687" s="137"/>
      <c r="BY687" s="137"/>
      <c r="BZ687" s="137"/>
      <c r="CA687" s="137"/>
      <c r="CB687" s="137"/>
      <c r="CC687" s="137"/>
      <c r="CD687" s="137"/>
      <c r="CE687" s="137"/>
      <c r="CF687" s="137"/>
      <c r="CG687" s="137"/>
      <c r="CH687" s="137"/>
      <c r="CI687" s="137"/>
      <c r="CJ687" s="137"/>
      <c r="CK687" s="137"/>
      <c r="CL687" s="137"/>
      <c r="CM687" s="137"/>
      <c r="CN687" s="137"/>
      <c r="CO687" s="137"/>
      <c r="CP687" s="137"/>
      <c r="CQ687" s="137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</row>
    <row r="688" spans="1:114" s="60" customFormat="1" x14ac:dyDescent="0.25">
      <c r="A688" s="313"/>
      <c r="B688" s="345" t="s">
        <v>360</v>
      </c>
      <c r="C688" s="345"/>
      <c r="D688" s="438"/>
      <c r="E688" s="314"/>
      <c r="F688" s="558"/>
      <c r="G688" s="559"/>
      <c r="H688" s="560"/>
      <c r="I688" s="561"/>
      <c r="J688" s="550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  <c r="AA688" s="137"/>
      <c r="AB688" s="137"/>
      <c r="AC688" s="137"/>
      <c r="AD688" s="137"/>
      <c r="AE688" s="137"/>
      <c r="AF688" s="137"/>
      <c r="AG688" s="137"/>
      <c r="AH688" s="137"/>
      <c r="AI688" s="137"/>
      <c r="AJ688" s="137"/>
      <c r="AK688" s="137"/>
      <c r="AL688" s="137"/>
      <c r="AM688" s="137"/>
      <c r="AN688" s="137"/>
      <c r="AO688" s="137"/>
      <c r="AP688" s="137"/>
      <c r="AQ688" s="137"/>
      <c r="AR688" s="137"/>
      <c r="AS688" s="137"/>
      <c r="AT688" s="137"/>
      <c r="AU688" s="137"/>
      <c r="AV688" s="137"/>
      <c r="AW688" s="137"/>
      <c r="AX688" s="137"/>
      <c r="AY688" s="137"/>
      <c r="AZ688" s="137"/>
      <c r="BA688" s="137"/>
      <c r="BB688" s="137"/>
      <c r="BC688" s="137"/>
      <c r="BD688" s="137"/>
      <c r="BE688" s="137"/>
      <c r="BF688" s="137"/>
      <c r="BG688" s="137"/>
      <c r="BH688" s="137"/>
      <c r="BI688" s="137"/>
      <c r="BJ688" s="137"/>
      <c r="BK688" s="137"/>
      <c r="BL688" s="137"/>
      <c r="BM688" s="137"/>
      <c r="BN688" s="137"/>
      <c r="BO688" s="137"/>
      <c r="BP688" s="137"/>
      <c r="BQ688" s="137"/>
      <c r="BR688" s="137"/>
      <c r="BS688" s="137"/>
      <c r="BT688" s="137"/>
      <c r="BU688" s="137"/>
      <c r="BV688" s="137"/>
      <c r="BW688" s="137"/>
      <c r="BX688" s="137"/>
      <c r="BY688" s="137"/>
      <c r="BZ688" s="137"/>
      <c r="CA688" s="137"/>
      <c r="CB688" s="137"/>
      <c r="CC688" s="137"/>
      <c r="CD688" s="137"/>
      <c r="CE688" s="137"/>
      <c r="CF688" s="137"/>
      <c r="CG688" s="137"/>
      <c r="CH688" s="137"/>
      <c r="CI688" s="137"/>
      <c r="CJ688" s="137"/>
      <c r="CK688" s="137"/>
      <c r="CL688" s="137"/>
      <c r="CM688" s="137"/>
      <c r="CN688" s="137"/>
      <c r="CO688" s="137"/>
      <c r="CP688" s="137"/>
      <c r="CQ688" s="137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</row>
    <row r="689" spans="1:178" s="60" customFormat="1" x14ac:dyDescent="0.25">
      <c r="A689" s="313"/>
      <c r="B689" s="345" t="s">
        <v>239</v>
      </c>
      <c r="C689" s="345"/>
      <c r="D689" s="438">
        <v>2</v>
      </c>
      <c r="E689" s="314">
        <v>2</v>
      </c>
      <c r="F689" s="558"/>
      <c r="G689" s="559"/>
      <c r="H689" s="560"/>
      <c r="I689" s="561"/>
      <c r="J689" s="550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37"/>
      <c r="AF689" s="137"/>
      <c r="AG689" s="137"/>
      <c r="AH689" s="137"/>
      <c r="AI689" s="137"/>
      <c r="AJ689" s="137"/>
      <c r="AK689" s="137"/>
      <c r="AL689" s="137"/>
      <c r="AM689" s="137"/>
      <c r="AN689" s="137"/>
      <c r="AO689" s="137"/>
      <c r="AP689" s="137"/>
      <c r="AQ689" s="137"/>
      <c r="AR689" s="137"/>
      <c r="AS689" s="137"/>
      <c r="AT689" s="137"/>
      <c r="AU689" s="137"/>
      <c r="AV689" s="137"/>
      <c r="AW689" s="137"/>
      <c r="AX689" s="137"/>
      <c r="AY689" s="137"/>
      <c r="AZ689" s="137"/>
      <c r="BA689" s="137"/>
      <c r="BB689" s="137"/>
      <c r="BC689" s="137"/>
      <c r="BD689" s="137"/>
      <c r="BE689" s="137"/>
      <c r="BF689" s="137"/>
      <c r="BG689" s="137"/>
      <c r="BH689" s="137"/>
      <c r="BI689" s="137"/>
      <c r="BJ689" s="137"/>
      <c r="BK689" s="137"/>
      <c r="BL689" s="137"/>
      <c r="BM689" s="137"/>
      <c r="BN689" s="137"/>
      <c r="BO689" s="137"/>
      <c r="BP689" s="137"/>
      <c r="BQ689" s="137"/>
      <c r="BR689" s="137"/>
      <c r="BS689" s="137"/>
      <c r="BT689" s="137"/>
      <c r="BU689" s="137"/>
      <c r="BV689" s="137"/>
      <c r="BW689" s="137"/>
      <c r="BX689" s="137"/>
      <c r="BY689" s="137"/>
      <c r="BZ689" s="137"/>
      <c r="CA689" s="137"/>
      <c r="CB689" s="137"/>
      <c r="CC689" s="137"/>
      <c r="CD689" s="137"/>
      <c r="CE689" s="137"/>
      <c r="CF689" s="137"/>
      <c r="CG689" s="137"/>
      <c r="CH689" s="137"/>
      <c r="CI689" s="137"/>
      <c r="CJ689" s="137"/>
      <c r="CK689" s="137"/>
      <c r="CL689" s="137"/>
      <c r="CM689" s="137"/>
      <c r="CN689" s="137"/>
      <c r="CO689" s="137"/>
      <c r="CP689" s="137"/>
      <c r="CQ689" s="137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</row>
    <row r="690" spans="1:178" s="60" customFormat="1" x14ac:dyDescent="0.25">
      <c r="A690" s="313"/>
      <c r="B690" s="345" t="s">
        <v>58</v>
      </c>
      <c r="C690" s="345"/>
      <c r="D690" s="438">
        <v>2.4</v>
      </c>
      <c r="E690" s="314">
        <v>2.4</v>
      </c>
      <c r="F690" s="558"/>
      <c r="G690" s="559"/>
      <c r="H690" s="560"/>
      <c r="I690" s="561"/>
      <c r="J690" s="550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  <c r="AA690" s="137"/>
      <c r="AB690" s="137"/>
      <c r="AC690" s="137"/>
      <c r="AD690" s="137"/>
      <c r="AE690" s="137"/>
      <c r="AF690" s="137"/>
      <c r="AG690" s="137"/>
      <c r="AH690" s="137"/>
      <c r="AI690" s="137"/>
      <c r="AJ690" s="137"/>
      <c r="AK690" s="137"/>
      <c r="AL690" s="137"/>
      <c r="AM690" s="137"/>
      <c r="AN690" s="137"/>
      <c r="AO690" s="137"/>
      <c r="AP690" s="137"/>
      <c r="AQ690" s="137"/>
      <c r="AR690" s="137"/>
      <c r="AS690" s="137"/>
      <c r="AT690" s="137"/>
      <c r="AU690" s="137"/>
      <c r="AV690" s="137"/>
      <c r="AW690" s="137"/>
      <c r="AX690" s="137"/>
      <c r="AY690" s="137"/>
      <c r="AZ690" s="137"/>
      <c r="BA690" s="137"/>
      <c r="BB690" s="137"/>
      <c r="BC690" s="137"/>
      <c r="BD690" s="137"/>
      <c r="BE690" s="137"/>
      <c r="BF690" s="137"/>
      <c r="BG690" s="137"/>
      <c r="BH690" s="137"/>
      <c r="BI690" s="137"/>
      <c r="BJ690" s="137"/>
      <c r="BK690" s="137"/>
      <c r="BL690" s="137"/>
      <c r="BM690" s="137"/>
      <c r="BN690" s="137"/>
      <c r="BO690" s="137"/>
      <c r="BP690" s="137"/>
      <c r="BQ690" s="137"/>
      <c r="BR690" s="137"/>
      <c r="BS690" s="137"/>
      <c r="BT690" s="137"/>
      <c r="BU690" s="137"/>
      <c r="BV690" s="137"/>
      <c r="BW690" s="137"/>
      <c r="BX690" s="137"/>
      <c r="BY690" s="137"/>
      <c r="BZ690" s="137"/>
      <c r="CA690" s="137"/>
      <c r="CB690" s="137"/>
      <c r="CC690" s="137"/>
      <c r="CD690" s="137"/>
      <c r="CE690" s="137"/>
      <c r="CF690" s="137"/>
      <c r="CG690" s="137"/>
      <c r="CH690" s="137"/>
      <c r="CI690" s="137"/>
      <c r="CJ690" s="137"/>
      <c r="CK690" s="137"/>
      <c r="CL690" s="137"/>
      <c r="CM690" s="137"/>
      <c r="CN690" s="137"/>
      <c r="CO690" s="137"/>
      <c r="CP690" s="137"/>
      <c r="CQ690" s="137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</row>
    <row r="691" spans="1:178" s="60" customFormat="1" x14ac:dyDescent="0.25">
      <c r="A691" s="313"/>
      <c r="B691" s="345" t="s">
        <v>17</v>
      </c>
      <c r="C691" s="345"/>
      <c r="D691" s="438">
        <v>41</v>
      </c>
      <c r="E691" s="314">
        <v>41</v>
      </c>
      <c r="F691" s="558"/>
      <c r="G691" s="559"/>
      <c r="H691" s="560"/>
      <c r="I691" s="561"/>
      <c r="J691" s="550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  <c r="AA691" s="137"/>
      <c r="AB691" s="137"/>
      <c r="AC691" s="137"/>
      <c r="AD691" s="137"/>
      <c r="AE691" s="137"/>
      <c r="AF691" s="137"/>
      <c r="AG691" s="137"/>
      <c r="AH691" s="137"/>
      <c r="AI691" s="137"/>
      <c r="AJ691" s="137"/>
      <c r="AK691" s="137"/>
      <c r="AL691" s="137"/>
      <c r="AM691" s="137"/>
      <c r="AN691" s="137"/>
      <c r="AO691" s="137"/>
      <c r="AP691" s="137"/>
      <c r="AQ691" s="137"/>
      <c r="AR691" s="137"/>
      <c r="AS691" s="137"/>
      <c r="AT691" s="137"/>
      <c r="AU691" s="137"/>
      <c r="AV691" s="137"/>
      <c r="AW691" s="137"/>
      <c r="AX691" s="137"/>
      <c r="AY691" s="137"/>
      <c r="AZ691" s="137"/>
      <c r="BA691" s="137"/>
      <c r="BB691" s="137"/>
      <c r="BC691" s="137"/>
      <c r="BD691" s="137"/>
      <c r="BE691" s="137"/>
      <c r="BF691" s="137"/>
      <c r="BG691" s="137"/>
      <c r="BH691" s="137"/>
      <c r="BI691" s="137"/>
      <c r="BJ691" s="137"/>
      <c r="BK691" s="137"/>
      <c r="BL691" s="137"/>
      <c r="BM691" s="137"/>
      <c r="BN691" s="137"/>
      <c r="BO691" s="137"/>
      <c r="BP691" s="137"/>
      <c r="BQ691" s="137"/>
      <c r="BR691" s="137"/>
      <c r="BS691" s="137"/>
      <c r="BT691" s="137"/>
      <c r="BU691" s="137"/>
      <c r="BV691" s="137"/>
      <c r="BW691" s="137"/>
      <c r="BX691" s="137"/>
      <c r="BY691" s="137"/>
      <c r="BZ691" s="137"/>
      <c r="CA691" s="137"/>
      <c r="CB691" s="137"/>
      <c r="CC691" s="137"/>
      <c r="CD691" s="137"/>
      <c r="CE691" s="137"/>
      <c r="CF691" s="137"/>
      <c r="CG691" s="137"/>
      <c r="CH691" s="137"/>
      <c r="CI691" s="137"/>
      <c r="CJ691" s="137"/>
      <c r="CK691" s="137"/>
      <c r="CL691" s="137"/>
      <c r="CM691" s="137"/>
      <c r="CN691" s="137"/>
      <c r="CO691" s="137"/>
      <c r="CP691" s="137"/>
      <c r="CQ691" s="137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</row>
    <row r="692" spans="1:178" s="60" customFormat="1" x14ac:dyDescent="0.25">
      <c r="A692" s="313"/>
      <c r="B692" s="345" t="s">
        <v>50</v>
      </c>
      <c r="C692" s="345"/>
      <c r="D692" s="438">
        <v>0.5</v>
      </c>
      <c r="E692" s="314">
        <v>0.5</v>
      </c>
      <c r="F692" s="558"/>
      <c r="G692" s="559"/>
      <c r="H692" s="560"/>
      <c r="I692" s="561"/>
      <c r="J692" s="550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  <c r="AA692" s="137"/>
      <c r="AB692" s="137"/>
      <c r="AC692" s="137"/>
      <c r="AD692" s="137"/>
      <c r="AE692" s="137"/>
      <c r="AF692" s="137"/>
      <c r="AG692" s="137"/>
      <c r="AH692" s="137"/>
      <c r="AI692" s="137"/>
      <c r="AJ692" s="137"/>
      <c r="AK692" s="137"/>
      <c r="AL692" s="137"/>
      <c r="AM692" s="137"/>
      <c r="AN692" s="137"/>
      <c r="AO692" s="137"/>
      <c r="AP692" s="137"/>
      <c r="AQ692" s="137"/>
      <c r="AR692" s="137"/>
      <c r="AS692" s="137"/>
      <c r="AT692" s="137"/>
      <c r="AU692" s="137"/>
      <c r="AV692" s="137"/>
      <c r="AW692" s="137"/>
      <c r="AX692" s="137"/>
      <c r="AY692" s="137"/>
      <c r="AZ692" s="137"/>
      <c r="BA692" s="137"/>
      <c r="BB692" s="137"/>
      <c r="BC692" s="137"/>
      <c r="BD692" s="137"/>
      <c r="BE692" s="137"/>
      <c r="BF692" s="137"/>
      <c r="BG692" s="137"/>
      <c r="BH692" s="137"/>
      <c r="BI692" s="137"/>
      <c r="BJ692" s="137"/>
      <c r="BK692" s="137"/>
      <c r="BL692" s="137"/>
      <c r="BM692" s="137"/>
      <c r="BN692" s="137"/>
      <c r="BO692" s="137"/>
      <c r="BP692" s="137"/>
      <c r="BQ692" s="137"/>
      <c r="BR692" s="137"/>
      <c r="BS692" s="137"/>
      <c r="BT692" s="137"/>
      <c r="BU692" s="137"/>
      <c r="BV692" s="137"/>
      <c r="BW692" s="137"/>
      <c r="BX692" s="137"/>
      <c r="BY692" s="137"/>
      <c r="BZ692" s="137"/>
      <c r="CA692" s="137"/>
      <c r="CB692" s="137"/>
      <c r="CC692" s="137"/>
      <c r="CD692" s="137"/>
      <c r="CE692" s="137"/>
      <c r="CF692" s="137"/>
      <c r="CG692" s="137"/>
      <c r="CH692" s="137"/>
      <c r="CI692" s="137"/>
      <c r="CJ692" s="137"/>
      <c r="CK692" s="137"/>
      <c r="CL692" s="137"/>
      <c r="CM692" s="137"/>
      <c r="CN692" s="137"/>
      <c r="CO692" s="137"/>
      <c r="CP692" s="137"/>
      <c r="CQ692" s="137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</row>
    <row r="693" spans="1:178" s="60" customFormat="1" x14ac:dyDescent="0.25">
      <c r="A693" s="313"/>
      <c r="B693" s="345" t="s">
        <v>109</v>
      </c>
      <c r="C693" s="345"/>
      <c r="D693" s="438">
        <v>1.07</v>
      </c>
      <c r="E693" s="314">
        <v>0.9</v>
      </c>
      <c r="F693" s="558"/>
      <c r="G693" s="559"/>
      <c r="H693" s="560"/>
      <c r="I693" s="561"/>
      <c r="J693" s="550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  <c r="AA693" s="137"/>
      <c r="AB693" s="137"/>
      <c r="AC693" s="137"/>
      <c r="AD693" s="137"/>
      <c r="AE693" s="137"/>
      <c r="AF693" s="137"/>
      <c r="AG693" s="137"/>
      <c r="AH693" s="137"/>
      <c r="AI693" s="137"/>
      <c r="AJ693" s="137"/>
      <c r="AK693" s="137"/>
      <c r="AL693" s="137"/>
      <c r="AM693" s="137"/>
      <c r="AN693" s="137"/>
      <c r="AO693" s="137"/>
      <c r="AP693" s="137"/>
      <c r="AQ693" s="137"/>
      <c r="AR693" s="137"/>
      <c r="AS693" s="137"/>
      <c r="AT693" s="137"/>
      <c r="AU693" s="137"/>
      <c r="AV693" s="137"/>
      <c r="AW693" s="137"/>
      <c r="AX693" s="137"/>
      <c r="AY693" s="137"/>
      <c r="AZ693" s="137"/>
      <c r="BA693" s="137"/>
      <c r="BB693" s="137"/>
      <c r="BC693" s="137"/>
      <c r="BD693" s="137"/>
      <c r="BE693" s="137"/>
      <c r="BF693" s="137"/>
      <c r="BG693" s="137"/>
      <c r="BH693" s="137"/>
      <c r="BI693" s="137"/>
      <c r="BJ693" s="137"/>
      <c r="BK693" s="137"/>
      <c r="BL693" s="137"/>
      <c r="BM693" s="137"/>
      <c r="BN693" s="137"/>
      <c r="BO693" s="137"/>
      <c r="BP693" s="137"/>
      <c r="BQ693" s="137"/>
      <c r="BR693" s="137"/>
      <c r="BS693" s="137"/>
      <c r="BT693" s="137"/>
      <c r="BU693" s="137"/>
      <c r="BV693" s="137"/>
      <c r="BW693" s="137"/>
      <c r="BX693" s="137"/>
      <c r="BY693" s="137"/>
      <c r="BZ693" s="137"/>
      <c r="CA693" s="137"/>
      <c r="CB693" s="137"/>
      <c r="CC693" s="137"/>
      <c r="CD693" s="137"/>
      <c r="CE693" s="137"/>
      <c r="CF693" s="137"/>
      <c r="CG693" s="137"/>
      <c r="CH693" s="137"/>
      <c r="CI693" s="137"/>
      <c r="CJ693" s="137"/>
      <c r="CK693" s="137"/>
      <c r="CL693" s="137"/>
      <c r="CM693" s="137"/>
      <c r="CN693" s="137"/>
      <c r="CO693" s="137"/>
      <c r="CP693" s="137"/>
      <c r="CQ693" s="137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</row>
    <row r="694" spans="1:178" s="60" customFormat="1" x14ac:dyDescent="0.25">
      <c r="A694" s="313"/>
      <c r="B694" s="345" t="s">
        <v>32</v>
      </c>
      <c r="C694" s="345"/>
      <c r="D694" s="438">
        <v>3.75</v>
      </c>
      <c r="E694" s="314">
        <v>3</v>
      </c>
      <c r="F694" s="558"/>
      <c r="G694" s="559"/>
      <c r="H694" s="560"/>
      <c r="I694" s="561"/>
      <c r="J694" s="550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  <c r="AA694" s="137"/>
      <c r="AB694" s="137"/>
      <c r="AC694" s="137"/>
      <c r="AD694" s="137"/>
      <c r="AE694" s="137"/>
      <c r="AF694" s="137"/>
      <c r="AG694" s="137"/>
      <c r="AH694" s="137"/>
      <c r="AI694" s="137"/>
      <c r="AJ694" s="137"/>
      <c r="AK694" s="137"/>
      <c r="AL694" s="137"/>
      <c r="AM694" s="137"/>
      <c r="AN694" s="137"/>
      <c r="AO694" s="137"/>
      <c r="AP694" s="137"/>
      <c r="AQ694" s="137"/>
      <c r="AR694" s="137"/>
      <c r="AS694" s="137"/>
      <c r="AT694" s="137"/>
      <c r="AU694" s="137"/>
      <c r="AV694" s="137"/>
      <c r="AW694" s="137"/>
      <c r="AX694" s="137"/>
      <c r="AY694" s="137"/>
      <c r="AZ694" s="137"/>
      <c r="BA694" s="137"/>
      <c r="BB694" s="137"/>
      <c r="BC694" s="137"/>
      <c r="BD694" s="137"/>
      <c r="BE694" s="137"/>
      <c r="BF694" s="137"/>
      <c r="BG694" s="137"/>
      <c r="BH694" s="137"/>
      <c r="BI694" s="137"/>
      <c r="BJ694" s="137"/>
      <c r="BK694" s="137"/>
      <c r="BL694" s="137"/>
      <c r="BM694" s="137"/>
      <c r="BN694" s="137"/>
      <c r="BO694" s="137"/>
      <c r="BP694" s="137"/>
      <c r="BQ694" s="137"/>
      <c r="BR694" s="137"/>
      <c r="BS694" s="137"/>
      <c r="BT694" s="137"/>
      <c r="BU694" s="137"/>
      <c r="BV694" s="137"/>
      <c r="BW694" s="137"/>
      <c r="BX694" s="137"/>
      <c r="BY694" s="137"/>
      <c r="BZ694" s="137"/>
      <c r="CA694" s="137"/>
      <c r="CB694" s="137"/>
      <c r="CC694" s="137"/>
      <c r="CD694" s="137"/>
      <c r="CE694" s="137"/>
      <c r="CF694" s="137"/>
      <c r="CG694" s="137"/>
      <c r="CH694" s="137"/>
      <c r="CI694" s="137"/>
      <c r="CJ694" s="137"/>
      <c r="CK694" s="137"/>
      <c r="CL694" s="137"/>
      <c r="CM694" s="137"/>
      <c r="CN694" s="137"/>
      <c r="CO694" s="137"/>
      <c r="CP694" s="137"/>
      <c r="CQ694" s="137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</row>
    <row r="695" spans="1:178" s="60" customFormat="1" x14ac:dyDescent="0.25">
      <c r="A695" s="313"/>
      <c r="B695" s="345" t="s">
        <v>39</v>
      </c>
      <c r="C695" s="345"/>
      <c r="D695" s="438">
        <v>0.8</v>
      </c>
      <c r="E695" s="314">
        <v>0.8</v>
      </c>
      <c r="F695" s="558"/>
      <c r="G695" s="559"/>
      <c r="H695" s="560"/>
      <c r="I695" s="561"/>
      <c r="J695" s="550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  <c r="AA695" s="137"/>
      <c r="AB695" s="137"/>
      <c r="AC695" s="137"/>
      <c r="AD695" s="137"/>
      <c r="AE695" s="137"/>
      <c r="AF695" s="137"/>
      <c r="AG695" s="137"/>
      <c r="AH695" s="137"/>
      <c r="AI695" s="137"/>
      <c r="AJ695" s="137"/>
      <c r="AK695" s="137"/>
      <c r="AL695" s="137"/>
      <c r="AM695" s="137"/>
      <c r="AN695" s="137"/>
      <c r="AO695" s="137"/>
      <c r="AP695" s="137"/>
      <c r="AQ695" s="137"/>
      <c r="AR695" s="137"/>
      <c r="AS695" s="137"/>
      <c r="AT695" s="137"/>
      <c r="AU695" s="137"/>
      <c r="AV695" s="137"/>
      <c r="AW695" s="137"/>
      <c r="AX695" s="137"/>
      <c r="AY695" s="137"/>
      <c r="AZ695" s="137"/>
      <c r="BA695" s="137"/>
      <c r="BB695" s="137"/>
      <c r="BC695" s="137"/>
      <c r="BD695" s="137"/>
      <c r="BE695" s="137"/>
      <c r="BF695" s="137"/>
      <c r="BG695" s="137"/>
      <c r="BH695" s="137"/>
      <c r="BI695" s="137"/>
      <c r="BJ695" s="137"/>
      <c r="BK695" s="137"/>
      <c r="BL695" s="137"/>
      <c r="BM695" s="137"/>
      <c r="BN695" s="137"/>
      <c r="BO695" s="137"/>
      <c r="BP695" s="137"/>
      <c r="BQ695" s="137"/>
      <c r="BR695" s="137"/>
      <c r="BS695" s="137"/>
      <c r="BT695" s="137"/>
      <c r="BU695" s="137"/>
      <c r="BV695" s="137"/>
      <c r="BW695" s="137"/>
      <c r="BX695" s="137"/>
      <c r="BY695" s="137"/>
      <c r="BZ695" s="137"/>
      <c r="CA695" s="137"/>
      <c r="CB695" s="137"/>
      <c r="CC695" s="137"/>
      <c r="CD695" s="137"/>
      <c r="CE695" s="137"/>
      <c r="CF695" s="137"/>
      <c r="CG695" s="137"/>
      <c r="CH695" s="137"/>
      <c r="CI695" s="137"/>
      <c r="CJ695" s="137"/>
      <c r="CK695" s="137"/>
      <c r="CL695" s="137"/>
      <c r="CM695" s="137"/>
      <c r="CN695" s="137"/>
      <c r="CO695" s="137"/>
      <c r="CP695" s="137"/>
      <c r="CQ695" s="137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</row>
    <row r="696" spans="1:178" s="26" customFormat="1" x14ac:dyDescent="0.25">
      <c r="A696" s="340" t="s">
        <v>296</v>
      </c>
      <c r="B696" s="318"/>
      <c r="C696" s="341" t="s">
        <v>305</v>
      </c>
      <c r="D696" s="357"/>
      <c r="E696" s="341"/>
      <c r="F696" s="337">
        <v>0.5</v>
      </c>
      <c r="G696" s="341">
        <v>0.25</v>
      </c>
      <c r="H696" s="357">
        <v>5.4</v>
      </c>
      <c r="I696" s="337">
        <v>25.9</v>
      </c>
      <c r="J696" s="330" t="s">
        <v>287</v>
      </c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  <c r="AA696" s="69"/>
      <c r="AB696" s="69"/>
      <c r="AC696" s="69"/>
      <c r="AD696" s="69"/>
      <c r="AE696" s="69"/>
      <c r="AF696" s="69"/>
      <c r="AG696" s="69"/>
      <c r="AH696" s="69"/>
      <c r="AI696" s="69"/>
      <c r="AJ696" s="69"/>
      <c r="AK696" s="69"/>
      <c r="AL696" s="69"/>
      <c r="AM696" s="69"/>
      <c r="AN696" s="69"/>
      <c r="AO696" s="69"/>
      <c r="AP696" s="69"/>
      <c r="AQ696" s="69"/>
      <c r="AR696" s="69"/>
      <c r="AS696" s="69"/>
      <c r="AT696" s="69"/>
      <c r="AU696" s="69"/>
      <c r="AV696" s="69"/>
      <c r="AW696" s="69"/>
      <c r="AX696" s="69"/>
      <c r="AY696" s="69"/>
      <c r="AZ696" s="69"/>
      <c r="BA696" s="69"/>
      <c r="BB696" s="69"/>
      <c r="BC696" s="69"/>
      <c r="BD696" s="69"/>
      <c r="BE696" s="69"/>
      <c r="BF696" s="69"/>
      <c r="BG696" s="69"/>
      <c r="BH696" s="69"/>
      <c r="BI696" s="69"/>
      <c r="BJ696" s="69"/>
      <c r="BK696" s="69"/>
      <c r="BL696" s="69"/>
      <c r="BM696" s="69"/>
      <c r="BN696" s="69"/>
      <c r="BO696" s="69"/>
      <c r="BP696" s="69"/>
      <c r="BQ696" s="69"/>
      <c r="BR696" s="69"/>
      <c r="BS696" s="69"/>
      <c r="BT696" s="69"/>
      <c r="BU696" s="69"/>
      <c r="BV696" s="69"/>
      <c r="BW696" s="69"/>
      <c r="BX696" s="69"/>
      <c r="BY696" s="69"/>
      <c r="BZ696" s="69"/>
      <c r="CA696" s="69"/>
      <c r="CB696" s="69"/>
      <c r="CC696" s="69"/>
      <c r="CD696" s="69"/>
      <c r="CE696" s="69"/>
      <c r="CF696" s="69"/>
      <c r="CG696" s="69"/>
      <c r="CH696" s="69"/>
      <c r="CI696" s="69"/>
      <c r="CJ696" s="69"/>
      <c r="CK696" s="69"/>
      <c r="CL696" s="69"/>
      <c r="CM696" s="69"/>
      <c r="CN696" s="69"/>
      <c r="CO696" s="69"/>
      <c r="CP696" s="69"/>
      <c r="CQ696" s="69"/>
    </row>
    <row r="697" spans="1:178" s="26" customFormat="1" x14ac:dyDescent="0.25">
      <c r="A697" s="340"/>
      <c r="B697" s="750" t="s">
        <v>289</v>
      </c>
      <c r="C697" s="341"/>
      <c r="D697" s="357">
        <v>2.25</v>
      </c>
      <c r="E697" s="341">
        <v>2.25</v>
      </c>
      <c r="F697" s="337"/>
      <c r="G697" s="341"/>
      <c r="H697" s="357"/>
      <c r="I697" s="337"/>
      <c r="J697" s="330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  <c r="AA697" s="69"/>
      <c r="AB697" s="69"/>
      <c r="AC697" s="69"/>
      <c r="AD697" s="69"/>
      <c r="AE697" s="69"/>
      <c r="AF697" s="69"/>
      <c r="AG697" s="69"/>
      <c r="AH697" s="69"/>
      <c r="AI697" s="69"/>
      <c r="AJ697" s="69"/>
      <c r="AK697" s="69"/>
      <c r="AL697" s="69"/>
      <c r="AM697" s="69"/>
      <c r="AN697" s="69"/>
      <c r="AO697" s="69"/>
      <c r="AP697" s="69"/>
      <c r="AQ697" s="69"/>
      <c r="AR697" s="69"/>
      <c r="AS697" s="69"/>
      <c r="AT697" s="69"/>
      <c r="AU697" s="69"/>
      <c r="AV697" s="69"/>
      <c r="AW697" s="69"/>
      <c r="AX697" s="69"/>
      <c r="AY697" s="69"/>
      <c r="AZ697" s="69"/>
      <c r="BA697" s="69"/>
      <c r="BB697" s="69"/>
      <c r="BC697" s="69"/>
      <c r="BD697" s="69"/>
      <c r="BE697" s="69"/>
      <c r="BF697" s="69"/>
      <c r="BG697" s="69"/>
      <c r="BH697" s="69"/>
      <c r="BI697" s="69"/>
      <c r="BJ697" s="69"/>
      <c r="BK697" s="69"/>
      <c r="BL697" s="69"/>
      <c r="BM697" s="69"/>
      <c r="BN697" s="69"/>
      <c r="BO697" s="69"/>
      <c r="BP697" s="69"/>
      <c r="BQ697" s="69"/>
      <c r="BR697" s="69"/>
      <c r="BS697" s="69"/>
      <c r="BT697" s="69"/>
      <c r="BU697" s="69"/>
      <c r="BV697" s="69"/>
      <c r="BW697" s="69"/>
      <c r="BX697" s="69"/>
      <c r="BY697" s="69"/>
      <c r="BZ697" s="69"/>
      <c r="CA697" s="69"/>
      <c r="CB697" s="69"/>
      <c r="CC697" s="69"/>
      <c r="CD697" s="69"/>
      <c r="CE697" s="69"/>
      <c r="CF697" s="69"/>
      <c r="CG697" s="69"/>
      <c r="CH697" s="69"/>
      <c r="CI697" s="69"/>
      <c r="CJ697" s="69"/>
      <c r="CK697" s="69"/>
      <c r="CL697" s="69"/>
      <c r="CM697" s="69"/>
      <c r="CN697" s="69"/>
      <c r="CO697" s="69"/>
      <c r="CP697" s="69"/>
      <c r="CQ697" s="69"/>
    </row>
    <row r="698" spans="1:178" s="26" customFormat="1" x14ac:dyDescent="0.25">
      <c r="A698" s="340"/>
      <c r="B698" s="388" t="s">
        <v>18</v>
      </c>
      <c r="C698" s="341"/>
      <c r="D698" s="357">
        <v>4</v>
      </c>
      <c r="E698" s="341">
        <v>4</v>
      </c>
      <c r="F698" s="337"/>
      <c r="G698" s="341"/>
      <c r="H698" s="337"/>
      <c r="I698" s="337"/>
      <c r="J698" s="330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  <c r="AC698" s="69"/>
      <c r="AD698" s="69"/>
      <c r="AE698" s="69"/>
      <c r="AF698" s="69"/>
      <c r="AG698" s="69"/>
      <c r="AH698" s="69"/>
      <c r="AI698" s="69"/>
      <c r="AJ698" s="69"/>
      <c r="AK698" s="69"/>
      <c r="AL698" s="69"/>
      <c r="AM698" s="69"/>
      <c r="AN698" s="69"/>
      <c r="AO698" s="69"/>
      <c r="AP698" s="69"/>
      <c r="AQ698" s="69"/>
      <c r="AR698" s="69"/>
      <c r="AS698" s="69"/>
      <c r="AT698" s="69"/>
      <c r="AU698" s="69"/>
      <c r="AV698" s="69"/>
      <c r="AW698" s="69"/>
      <c r="AX698" s="69"/>
      <c r="AY698" s="69"/>
      <c r="AZ698" s="69"/>
      <c r="BA698" s="69"/>
      <c r="BB698" s="69"/>
      <c r="BC698" s="69"/>
      <c r="BD698" s="69"/>
      <c r="BE698" s="69"/>
      <c r="BF698" s="69"/>
      <c r="BG698" s="69"/>
      <c r="BH698" s="69"/>
      <c r="BI698" s="69"/>
      <c r="BJ698" s="69"/>
      <c r="BK698" s="69"/>
      <c r="BL698" s="69"/>
      <c r="BM698" s="69"/>
      <c r="BN698" s="69"/>
      <c r="BO698" s="69"/>
      <c r="BP698" s="69"/>
      <c r="BQ698" s="69"/>
      <c r="BR698" s="69"/>
      <c r="BS698" s="69"/>
      <c r="BT698" s="69"/>
      <c r="BU698" s="69"/>
      <c r="BV698" s="69"/>
      <c r="BW698" s="69"/>
      <c r="BX698" s="69"/>
      <c r="BY698" s="69"/>
      <c r="BZ698" s="69"/>
      <c r="CA698" s="69"/>
      <c r="CB698" s="69"/>
      <c r="CC698" s="69"/>
      <c r="CD698" s="69"/>
      <c r="CE698" s="69"/>
      <c r="CF698" s="69"/>
      <c r="CG698" s="69"/>
      <c r="CH698" s="69"/>
      <c r="CI698" s="69"/>
      <c r="CJ698" s="69"/>
      <c r="CK698" s="69"/>
      <c r="CL698" s="69"/>
      <c r="CM698" s="69"/>
      <c r="CN698" s="69"/>
      <c r="CO698" s="69"/>
      <c r="CP698" s="69"/>
      <c r="CQ698" s="69"/>
    </row>
    <row r="699" spans="1:178" s="26" customFormat="1" x14ac:dyDescent="0.25">
      <c r="A699" s="340"/>
      <c r="B699" s="318" t="s">
        <v>17</v>
      </c>
      <c r="C699" s="341"/>
      <c r="D699" s="341">
        <v>150</v>
      </c>
      <c r="E699" s="341">
        <v>150</v>
      </c>
      <c r="F699" s="341"/>
      <c r="G699" s="357"/>
      <c r="H699" s="341"/>
      <c r="I699" s="357"/>
      <c r="J699" s="330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  <c r="AA699" s="69"/>
      <c r="AB699" s="69"/>
      <c r="AC699" s="69"/>
      <c r="AD699" s="69"/>
      <c r="AE699" s="69"/>
      <c r="AF699" s="69"/>
      <c r="AG699" s="69"/>
      <c r="AH699" s="69"/>
      <c r="AI699" s="69"/>
      <c r="AJ699" s="69"/>
      <c r="AK699" s="69"/>
      <c r="AL699" s="69"/>
      <c r="AM699" s="69"/>
      <c r="AN699" s="69"/>
      <c r="AO699" s="69"/>
      <c r="AP699" s="69"/>
      <c r="AQ699" s="69"/>
      <c r="AR699" s="69"/>
      <c r="AS699" s="69"/>
      <c r="AT699" s="69"/>
      <c r="AU699" s="69"/>
      <c r="AV699" s="69"/>
      <c r="AW699" s="69"/>
      <c r="AX699" s="69"/>
      <c r="AY699" s="69"/>
      <c r="AZ699" s="69"/>
      <c r="BA699" s="69"/>
      <c r="BB699" s="69"/>
      <c r="BC699" s="69"/>
      <c r="BD699" s="69"/>
      <c r="BE699" s="69"/>
      <c r="BF699" s="69"/>
      <c r="BG699" s="69"/>
      <c r="BH699" s="69"/>
      <c r="BI699" s="69"/>
      <c r="BJ699" s="69"/>
      <c r="BK699" s="69"/>
      <c r="BL699" s="69"/>
      <c r="BM699" s="69"/>
      <c r="BN699" s="69"/>
      <c r="BO699" s="69"/>
      <c r="BP699" s="69"/>
      <c r="BQ699" s="69"/>
      <c r="BR699" s="69"/>
      <c r="BS699" s="69"/>
      <c r="BT699" s="69"/>
      <c r="BU699" s="69"/>
      <c r="BV699" s="69"/>
      <c r="BW699" s="69"/>
      <c r="BX699" s="69"/>
      <c r="BY699" s="69"/>
      <c r="BZ699" s="69"/>
      <c r="CA699" s="69"/>
      <c r="CB699" s="69"/>
      <c r="CC699" s="69"/>
      <c r="CD699" s="69"/>
      <c r="CE699" s="69"/>
      <c r="CF699" s="69"/>
      <c r="CG699" s="69"/>
      <c r="CH699" s="69"/>
      <c r="CI699" s="69"/>
      <c r="CJ699" s="69"/>
      <c r="CK699" s="69"/>
      <c r="CL699" s="69"/>
      <c r="CM699" s="69"/>
      <c r="CN699" s="69"/>
      <c r="CO699" s="69"/>
      <c r="CP699" s="69"/>
      <c r="CQ699" s="69"/>
    </row>
    <row r="700" spans="1:178" s="35" customFormat="1" ht="16.5" thickBot="1" x14ac:dyDescent="0.3">
      <c r="A700" s="340" t="s">
        <v>38</v>
      </c>
      <c r="B700" s="318"/>
      <c r="C700" s="341">
        <v>20</v>
      </c>
      <c r="D700" s="343">
        <v>20</v>
      </c>
      <c r="E700" s="341">
        <v>20</v>
      </c>
      <c r="F700" s="370">
        <v>1.6</v>
      </c>
      <c r="G700" s="369">
        <v>0.2</v>
      </c>
      <c r="H700" s="389">
        <v>9.8000000000000007</v>
      </c>
      <c r="I700" s="390">
        <v>47</v>
      </c>
      <c r="J700" s="330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  <c r="AA700" s="96"/>
      <c r="AB700" s="96"/>
      <c r="AC700" s="96"/>
      <c r="AD700" s="96"/>
      <c r="AE700" s="96"/>
      <c r="AF700" s="96"/>
      <c r="AG700" s="96"/>
      <c r="AH700" s="96"/>
      <c r="AI700" s="96"/>
      <c r="AJ700" s="96"/>
      <c r="AK700" s="96"/>
      <c r="AL700" s="96"/>
      <c r="AM700" s="96"/>
      <c r="AN700" s="96"/>
      <c r="AO700" s="96"/>
      <c r="AP700" s="96"/>
      <c r="AQ700" s="96"/>
      <c r="AR700" s="96"/>
      <c r="AS700" s="96"/>
      <c r="AT700" s="96"/>
      <c r="AU700" s="96"/>
      <c r="AV700" s="96"/>
      <c r="AW700" s="96"/>
      <c r="AX700" s="96"/>
      <c r="AY700" s="96"/>
      <c r="AZ700" s="96"/>
      <c r="BA700" s="96"/>
      <c r="BB700" s="96"/>
      <c r="BC700" s="96"/>
      <c r="BD700" s="96"/>
      <c r="BE700" s="96"/>
      <c r="BF700" s="96"/>
      <c r="BG700" s="96"/>
      <c r="BH700" s="96"/>
      <c r="BI700" s="96"/>
      <c r="BJ700" s="96"/>
      <c r="BK700" s="96"/>
      <c r="BL700" s="96"/>
      <c r="BM700" s="96"/>
      <c r="BN700" s="96"/>
      <c r="BO700" s="96"/>
      <c r="BP700" s="96"/>
      <c r="BQ700" s="96"/>
      <c r="BR700" s="96"/>
      <c r="BS700" s="96"/>
      <c r="BT700" s="96"/>
      <c r="BU700" s="96"/>
      <c r="BV700" s="96"/>
      <c r="BW700" s="96"/>
      <c r="BX700" s="96"/>
      <c r="BY700" s="96"/>
      <c r="BZ700" s="96"/>
      <c r="CA700" s="96"/>
      <c r="CB700" s="96"/>
      <c r="CC700" s="96"/>
      <c r="CD700" s="96"/>
      <c r="CE700" s="96"/>
      <c r="CF700" s="96"/>
      <c r="CG700" s="96"/>
      <c r="CH700" s="96"/>
      <c r="CI700" s="96"/>
      <c r="CJ700" s="96"/>
      <c r="CK700" s="96"/>
      <c r="CL700" s="96"/>
      <c r="CM700" s="96"/>
      <c r="CN700" s="96"/>
      <c r="CO700" s="96"/>
      <c r="CP700" s="96"/>
      <c r="CQ700" s="96"/>
      <c r="CR700" s="27"/>
      <c r="CS700" s="27"/>
      <c r="CT700" s="27"/>
      <c r="CU700" s="27"/>
      <c r="CV700" s="27"/>
      <c r="CW700" s="27"/>
      <c r="CX700" s="27"/>
      <c r="CY700" s="27"/>
      <c r="CZ700" s="27"/>
      <c r="DA700" s="27"/>
      <c r="DB700" s="27"/>
      <c r="DC700" s="27"/>
      <c r="DD700" s="27"/>
      <c r="DE700" s="27"/>
      <c r="DF700" s="27"/>
      <c r="DG700" s="27"/>
      <c r="DH700" s="27"/>
      <c r="DI700" s="27"/>
      <c r="DJ700" s="27"/>
      <c r="DK700" s="27"/>
      <c r="DL700" s="27"/>
      <c r="DM700" s="27"/>
      <c r="DN700" s="27"/>
      <c r="DO700" s="27"/>
      <c r="DP700" s="27"/>
      <c r="DQ700" s="27"/>
      <c r="DR700" s="27"/>
      <c r="DS700" s="27"/>
      <c r="DT700" s="27"/>
      <c r="DU700" s="27"/>
      <c r="DV700" s="27"/>
      <c r="DW700" s="27"/>
      <c r="DX700" s="27"/>
      <c r="DY700" s="27"/>
      <c r="DZ700" s="27"/>
      <c r="EA700" s="27"/>
      <c r="EB700" s="27"/>
      <c r="EC700" s="27"/>
      <c r="ED700" s="27"/>
      <c r="EE700" s="27"/>
      <c r="EF700" s="27"/>
      <c r="EG700" s="27"/>
      <c r="EH700" s="27"/>
      <c r="EI700" s="27"/>
      <c r="EJ700" s="27"/>
      <c r="EK700" s="27"/>
      <c r="EL700" s="27"/>
      <c r="EM700" s="27"/>
      <c r="EN700" s="27"/>
      <c r="EO700" s="27"/>
      <c r="EP700" s="27"/>
      <c r="EQ700" s="27"/>
      <c r="ER700" s="27"/>
      <c r="ES700" s="27"/>
      <c r="ET700" s="27"/>
      <c r="EU700" s="27"/>
      <c r="EV700" s="27"/>
      <c r="EW700" s="27"/>
      <c r="EX700" s="27"/>
      <c r="EY700" s="27"/>
      <c r="EZ700" s="27"/>
      <c r="FA700" s="27"/>
      <c r="FB700" s="27"/>
      <c r="FC700" s="27"/>
      <c r="FD700" s="27"/>
      <c r="FE700" s="27"/>
      <c r="FF700" s="27"/>
      <c r="FG700" s="27"/>
      <c r="FH700" s="27"/>
      <c r="FI700" s="27"/>
      <c r="FJ700" s="27"/>
      <c r="FK700" s="27"/>
      <c r="FL700" s="27"/>
      <c r="FM700" s="27"/>
      <c r="FN700" s="27"/>
      <c r="FO700" s="27"/>
      <c r="FP700" s="27"/>
      <c r="FQ700" s="27"/>
      <c r="FR700" s="27"/>
      <c r="FS700" s="27"/>
      <c r="FT700" s="27"/>
      <c r="FU700" s="27"/>
      <c r="FV700" s="27"/>
    </row>
    <row r="701" spans="1:178" s="35" customFormat="1" ht="16.5" thickBot="1" x14ac:dyDescent="0.3">
      <c r="A701" s="358" t="s">
        <v>26</v>
      </c>
      <c r="B701" s="359"/>
      <c r="C701" s="360">
        <v>434</v>
      </c>
      <c r="D701" s="538"/>
      <c r="E701" s="331"/>
      <c r="F701" s="332">
        <f>SUM(F666:F700)</f>
        <v>14.6</v>
      </c>
      <c r="G701" s="332">
        <f t="shared" ref="G701:I701" si="3">SUM(G666:G700)</f>
        <v>15.879999999999999</v>
      </c>
      <c r="H701" s="332">
        <f t="shared" si="3"/>
        <v>60.8</v>
      </c>
      <c r="I701" s="332">
        <f t="shared" si="3"/>
        <v>440.2</v>
      </c>
      <c r="J701" s="323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  <c r="AA701" s="96"/>
      <c r="AB701" s="96"/>
      <c r="AC701" s="96"/>
      <c r="AD701" s="96"/>
      <c r="AE701" s="96"/>
      <c r="AF701" s="96"/>
      <c r="AG701" s="96"/>
      <c r="AH701" s="96"/>
      <c r="AI701" s="96"/>
      <c r="AJ701" s="96"/>
      <c r="AK701" s="96"/>
      <c r="AL701" s="96"/>
      <c r="AM701" s="96"/>
      <c r="AN701" s="96"/>
      <c r="AO701" s="96"/>
      <c r="AP701" s="96"/>
      <c r="AQ701" s="96"/>
      <c r="AR701" s="96"/>
      <c r="AS701" s="96"/>
      <c r="AT701" s="96"/>
      <c r="AU701" s="96"/>
      <c r="AV701" s="96"/>
      <c r="AW701" s="96"/>
      <c r="AX701" s="96"/>
      <c r="AY701" s="96"/>
      <c r="AZ701" s="96"/>
      <c r="BA701" s="96"/>
      <c r="BB701" s="96"/>
      <c r="BC701" s="96"/>
      <c r="BD701" s="96"/>
      <c r="BE701" s="96"/>
      <c r="BF701" s="96"/>
      <c r="BG701" s="96"/>
      <c r="BH701" s="96"/>
      <c r="BI701" s="96"/>
      <c r="BJ701" s="96"/>
      <c r="BK701" s="96"/>
      <c r="BL701" s="96"/>
      <c r="BM701" s="96"/>
      <c r="BN701" s="96"/>
      <c r="BO701" s="96"/>
      <c r="BP701" s="96"/>
      <c r="BQ701" s="96"/>
      <c r="BR701" s="96"/>
      <c r="BS701" s="96"/>
      <c r="BT701" s="96"/>
      <c r="BU701" s="96"/>
      <c r="BV701" s="96"/>
      <c r="BW701" s="96"/>
      <c r="BX701" s="96"/>
      <c r="BY701" s="96"/>
      <c r="BZ701" s="96"/>
      <c r="CA701" s="96"/>
      <c r="CB701" s="96"/>
      <c r="CC701" s="96"/>
      <c r="CD701" s="96"/>
      <c r="CE701" s="96"/>
      <c r="CF701" s="96"/>
      <c r="CG701" s="96"/>
      <c r="CH701" s="96"/>
      <c r="CI701" s="96"/>
      <c r="CJ701" s="96"/>
      <c r="CK701" s="96"/>
      <c r="CL701" s="96"/>
      <c r="CM701" s="96"/>
      <c r="CN701" s="96"/>
      <c r="CO701" s="96"/>
      <c r="CP701" s="96"/>
      <c r="CQ701" s="96"/>
      <c r="CR701" s="27"/>
      <c r="CS701" s="27"/>
      <c r="CT701" s="27"/>
      <c r="CU701" s="27"/>
      <c r="CV701" s="27"/>
      <c r="CW701" s="27"/>
      <c r="CX701" s="27"/>
      <c r="CY701" s="27"/>
      <c r="CZ701" s="27"/>
      <c r="DA701" s="27"/>
      <c r="DB701" s="27"/>
      <c r="DC701" s="27"/>
      <c r="DD701" s="27"/>
      <c r="DE701" s="27"/>
      <c r="DF701" s="27"/>
      <c r="DG701" s="27"/>
      <c r="DH701" s="27"/>
      <c r="DI701" s="27"/>
      <c r="DJ701" s="27"/>
      <c r="DK701" s="27"/>
      <c r="DL701" s="27"/>
      <c r="DM701" s="27"/>
      <c r="DN701" s="27"/>
      <c r="DO701" s="27"/>
      <c r="DP701" s="27"/>
      <c r="DQ701" s="27"/>
      <c r="DR701" s="27"/>
      <c r="DS701" s="27"/>
      <c r="DT701" s="27"/>
      <c r="DU701" s="27"/>
      <c r="DV701" s="27"/>
      <c r="DW701" s="27"/>
      <c r="DX701" s="27"/>
      <c r="DY701" s="27"/>
      <c r="DZ701" s="27"/>
      <c r="EA701" s="27"/>
      <c r="EB701" s="27"/>
      <c r="EC701" s="27"/>
      <c r="ED701" s="27"/>
      <c r="EE701" s="27"/>
      <c r="EF701" s="27"/>
      <c r="EG701" s="27"/>
      <c r="EH701" s="27"/>
      <c r="EI701" s="27"/>
      <c r="EJ701" s="27"/>
      <c r="EK701" s="27"/>
      <c r="EL701" s="27"/>
      <c r="EM701" s="27"/>
      <c r="EN701" s="27"/>
      <c r="EO701" s="27"/>
      <c r="EP701" s="27"/>
      <c r="EQ701" s="27"/>
      <c r="ER701" s="27"/>
      <c r="ES701" s="27"/>
      <c r="ET701" s="27"/>
      <c r="EU701" s="27"/>
      <c r="EV701" s="27"/>
      <c r="EW701" s="27"/>
      <c r="EX701" s="27"/>
      <c r="EY701" s="27"/>
      <c r="EZ701" s="27"/>
      <c r="FA701" s="27"/>
      <c r="FB701" s="27"/>
      <c r="FC701" s="27"/>
      <c r="FD701" s="27"/>
      <c r="FE701" s="27"/>
      <c r="FF701" s="27"/>
      <c r="FG701" s="27"/>
      <c r="FH701" s="27"/>
      <c r="FI701" s="27"/>
      <c r="FJ701" s="27"/>
      <c r="FK701" s="27"/>
      <c r="FL701" s="27"/>
      <c r="FM701" s="27"/>
      <c r="FN701" s="27"/>
      <c r="FO701" s="27"/>
      <c r="FP701" s="27"/>
      <c r="FQ701" s="27"/>
      <c r="FR701" s="27"/>
      <c r="FS701" s="27"/>
      <c r="FT701" s="27"/>
      <c r="FU701" s="27"/>
      <c r="FV701" s="27"/>
    </row>
    <row r="702" spans="1:178" s="35" customFormat="1" ht="16.5" thickBot="1" x14ac:dyDescent="0.3">
      <c r="A702" s="497" t="s">
        <v>60</v>
      </c>
      <c r="B702" s="319"/>
      <c r="C702" s="498">
        <f>C629+C632+C664+C701</f>
        <v>1391</v>
      </c>
      <c r="D702" s="562"/>
      <c r="E702" s="500"/>
      <c r="F702" s="500">
        <f>F633+F664+F701</f>
        <v>40.1</v>
      </c>
      <c r="G702" s="500">
        <f>G633+G664+G701</f>
        <v>43.355000000000004</v>
      </c>
      <c r="H702" s="500">
        <f>H633+H664+H701</f>
        <v>178.5</v>
      </c>
      <c r="I702" s="500">
        <f>I633+I664+I701</f>
        <v>1258.3</v>
      </c>
      <c r="J702" s="333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  <c r="AA702" s="96"/>
      <c r="AB702" s="96"/>
      <c r="AC702" s="96"/>
      <c r="AD702" s="96"/>
      <c r="AE702" s="96"/>
      <c r="AF702" s="96"/>
      <c r="AG702" s="96"/>
      <c r="AH702" s="96"/>
      <c r="AI702" s="96"/>
      <c r="AJ702" s="96"/>
      <c r="AK702" s="96"/>
      <c r="AL702" s="96"/>
      <c r="AM702" s="96"/>
      <c r="AN702" s="96"/>
      <c r="AO702" s="96"/>
      <c r="AP702" s="96"/>
      <c r="AQ702" s="96"/>
      <c r="AR702" s="96"/>
      <c r="AS702" s="96"/>
      <c r="AT702" s="96"/>
      <c r="AU702" s="96"/>
      <c r="AV702" s="96"/>
      <c r="AW702" s="96"/>
      <c r="AX702" s="96"/>
      <c r="AY702" s="96"/>
      <c r="AZ702" s="96"/>
      <c r="BA702" s="96"/>
      <c r="BB702" s="96"/>
      <c r="BC702" s="96"/>
      <c r="BD702" s="96"/>
      <c r="BE702" s="96"/>
      <c r="BF702" s="96"/>
      <c r="BG702" s="96"/>
      <c r="BH702" s="96"/>
      <c r="BI702" s="96"/>
      <c r="BJ702" s="96"/>
      <c r="BK702" s="96"/>
      <c r="BL702" s="96"/>
      <c r="BM702" s="96"/>
      <c r="BN702" s="96"/>
      <c r="BO702" s="96"/>
      <c r="BP702" s="96"/>
      <c r="BQ702" s="96"/>
      <c r="BR702" s="96"/>
      <c r="BS702" s="96"/>
      <c r="BT702" s="96"/>
      <c r="BU702" s="96"/>
      <c r="BV702" s="96"/>
      <c r="BW702" s="96"/>
      <c r="BX702" s="96"/>
      <c r="BY702" s="96"/>
      <c r="BZ702" s="96"/>
      <c r="CA702" s="96"/>
      <c r="CB702" s="96"/>
      <c r="CC702" s="96"/>
      <c r="CD702" s="96"/>
      <c r="CE702" s="96"/>
      <c r="CF702" s="96"/>
      <c r="CG702" s="96"/>
      <c r="CH702" s="96"/>
      <c r="CI702" s="96"/>
      <c r="CJ702" s="96"/>
      <c r="CK702" s="96"/>
      <c r="CL702" s="96"/>
      <c r="CM702" s="96"/>
      <c r="CN702" s="96"/>
      <c r="CO702" s="96"/>
      <c r="CP702" s="96"/>
      <c r="CQ702" s="96"/>
      <c r="CR702" s="27"/>
      <c r="CS702" s="27"/>
      <c r="CT702" s="27"/>
      <c r="CU702" s="27"/>
      <c r="CV702" s="27"/>
      <c r="CW702" s="27"/>
      <c r="CX702" s="27"/>
      <c r="CY702" s="27"/>
      <c r="CZ702" s="27"/>
      <c r="DA702" s="27"/>
      <c r="DB702" s="27"/>
      <c r="DC702" s="27"/>
      <c r="DD702" s="27"/>
      <c r="DE702" s="27"/>
      <c r="DF702" s="27"/>
      <c r="DG702" s="27"/>
      <c r="DH702" s="27"/>
      <c r="DI702" s="27"/>
      <c r="DJ702" s="27"/>
      <c r="DK702" s="27"/>
      <c r="DL702" s="27"/>
      <c r="DM702" s="27"/>
      <c r="DN702" s="27"/>
      <c r="DO702" s="27"/>
      <c r="DP702" s="27"/>
      <c r="DQ702" s="27"/>
      <c r="DR702" s="27"/>
      <c r="DS702" s="27"/>
      <c r="DT702" s="27"/>
      <c r="DU702" s="27"/>
      <c r="DV702" s="27"/>
      <c r="DW702" s="27"/>
      <c r="DX702" s="27"/>
      <c r="DY702" s="27"/>
      <c r="DZ702" s="27"/>
      <c r="EA702" s="27"/>
      <c r="EB702" s="27"/>
      <c r="EC702" s="27"/>
      <c r="ED702" s="27"/>
      <c r="EE702" s="27"/>
      <c r="EF702" s="27"/>
      <c r="EG702" s="27"/>
      <c r="EH702" s="27"/>
      <c r="EI702" s="27"/>
      <c r="EJ702" s="27"/>
      <c r="EK702" s="27"/>
      <c r="EL702" s="27"/>
      <c r="EM702" s="27"/>
      <c r="EN702" s="27"/>
      <c r="EO702" s="27"/>
      <c r="EP702" s="27"/>
      <c r="EQ702" s="27"/>
      <c r="ER702" s="27"/>
      <c r="ES702" s="27"/>
      <c r="ET702" s="27"/>
      <c r="EU702" s="27"/>
      <c r="EV702" s="27"/>
      <c r="EW702" s="27"/>
      <c r="EX702" s="27"/>
      <c r="EY702" s="27"/>
      <c r="EZ702" s="27"/>
      <c r="FA702" s="27"/>
      <c r="FB702" s="27"/>
      <c r="FC702" s="27"/>
      <c r="FD702" s="27"/>
      <c r="FE702" s="27"/>
      <c r="FF702" s="27"/>
      <c r="FG702" s="27"/>
      <c r="FH702" s="27"/>
      <c r="FI702" s="27"/>
      <c r="FJ702" s="27"/>
      <c r="FK702" s="27"/>
      <c r="FL702" s="27"/>
      <c r="FM702" s="27"/>
      <c r="FN702" s="27"/>
      <c r="FO702" s="27"/>
      <c r="FP702" s="27"/>
      <c r="FQ702" s="27"/>
      <c r="FR702" s="27"/>
      <c r="FS702" s="27"/>
      <c r="FT702" s="27"/>
      <c r="FU702" s="27"/>
      <c r="FV702" s="27"/>
    </row>
    <row r="703" spans="1:178" s="35" customFormat="1" x14ac:dyDescent="0.25">
      <c r="A703" s="317"/>
      <c r="B703" s="318"/>
      <c r="C703" s="563"/>
      <c r="D703" s="318"/>
      <c r="E703" s="318"/>
      <c r="F703" s="320"/>
      <c r="G703" s="320"/>
      <c r="H703" s="320"/>
      <c r="I703" s="320"/>
      <c r="J703" s="564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  <c r="AA703" s="96"/>
      <c r="AB703" s="96"/>
      <c r="AC703" s="96"/>
      <c r="AD703" s="96"/>
      <c r="AE703" s="96"/>
      <c r="AF703" s="96"/>
      <c r="AG703" s="96"/>
      <c r="AH703" s="96"/>
      <c r="AI703" s="96"/>
      <c r="AJ703" s="96"/>
      <c r="AK703" s="96"/>
      <c r="AL703" s="96"/>
      <c r="AM703" s="96"/>
      <c r="AN703" s="96"/>
      <c r="AO703" s="96"/>
      <c r="AP703" s="96"/>
      <c r="AQ703" s="96"/>
      <c r="AR703" s="96"/>
      <c r="AS703" s="96"/>
      <c r="AT703" s="96"/>
      <c r="AU703" s="96"/>
      <c r="AV703" s="96"/>
      <c r="AW703" s="96"/>
      <c r="AX703" s="96"/>
      <c r="AY703" s="96"/>
      <c r="AZ703" s="96"/>
      <c r="BA703" s="96"/>
      <c r="BB703" s="96"/>
      <c r="BC703" s="96"/>
      <c r="BD703" s="96"/>
      <c r="BE703" s="96"/>
      <c r="BF703" s="96"/>
      <c r="BG703" s="96"/>
      <c r="BH703" s="96"/>
      <c r="BI703" s="96"/>
      <c r="BJ703" s="96"/>
      <c r="BK703" s="96"/>
      <c r="BL703" s="96"/>
      <c r="BM703" s="96"/>
      <c r="BN703" s="96"/>
      <c r="BO703" s="96"/>
      <c r="BP703" s="96"/>
      <c r="BQ703" s="96"/>
      <c r="BR703" s="96"/>
      <c r="BS703" s="96"/>
      <c r="BT703" s="96"/>
      <c r="BU703" s="96"/>
      <c r="BV703" s="96"/>
      <c r="BW703" s="96"/>
      <c r="BX703" s="96"/>
      <c r="BY703" s="96"/>
      <c r="BZ703" s="96"/>
      <c r="CA703" s="96"/>
      <c r="CB703" s="96"/>
      <c r="CC703" s="96"/>
      <c r="CD703" s="96"/>
      <c r="CE703" s="96"/>
      <c r="CF703" s="96"/>
      <c r="CG703" s="96"/>
      <c r="CH703" s="96"/>
      <c r="CI703" s="96"/>
      <c r="CJ703" s="96"/>
      <c r="CK703" s="96"/>
      <c r="CL703" s="96"/>
      <c r="CM703" s="96"/>
      <c r="CN703" s="96"/>
      <c r="CO703" s="96"/>
      <c r="CP703" s="96"/>
      <c r="CQ703" s="96"/>
      <c r="CR703" s="27"/>
      <c r="CS703" s="27"/>
      <c r="CT703" s="27"/>
      <c r="CU703" s="27"/>
      <c r="CV703" s="27"/>
      <c r="CW703" s="27"/>
      <c r="CX703" s="27"/>
      <c r="CY703" s="27"/>
      <c r="CZ703" s="27"/>
      <c r="DA703" s="27"/>
      <c r="DB703" s="27"/>
      <c r="DC703" s="27"/>
      <c r="DD703" s="27"/>
      <c r="DE703" s="27"/>
      <c r="DF703" s="27"/>
      <c r="DG703" s="27"/>
      <c r="DH703" s="27"/>
      <c r="DI703" s="27"/>
      <c r="DJ703" s="27"/>
      <c r="DK703" s="27"/>
      <c r="DL703" s="27"/>
      <c r="DM703" s="27"/>
      <c r="DN703" s="27"/>
      <c r="DO703" s="27"/>
      <c r="DP703" s="27"/>
      <c r="DQ703" s="27"/>
      <c r="DR703" s="27"/>
      <c r="DS703" s="27"/>
      <c r="DT703" s="27"/>
      <c r="DU703" s="27"/>
      <c r="DV703" s="27"/>
      <c r="DW703" s="27"/>
      <c r="DX703" s="27"/>
      <c r="DY703" s="27"/>
      <c r="DZ703" s="27"/>
      <c r="EA703" s="27"/>
      <c r="EB703" s="27"/>
      <c r="EC703" s="27"/>
      <c r="ED703" s="27"/>
      <c r="EE703" s="27"/>
      <c r="EF703" s="27"/>
      <c r="EG703" s="27"/>
      <c r="EH703" s="27"/>
      <c r="EI703" s="27"/>
      <c r="EJ703" s="27"/>
      <c r="EK703" s="27"/>
      <c r="EL703" s="27"/>
      <c r="EM703" s="27"/>
      <c r="EN703" s="27"/>
      <c r="EO703" s="27"/>
      <c r="EP703" s="27"/>
      <c r="EQ703" s="27"/>
      <c r="ER703" s="27"/>
      <c r="ES703" s="27"/>
      <c r="ET703" s="27"/>
      <c r="EU703" s="27"/>
      <c r="EV703" s="27"/>
      <c r="EW703" s="27"/>
      <c r="EX703" s="27"/>
      <c r="EY703" s="27"/>
      <c r="EZ703" s="27"/>
      <c r="FA703" s="27"/>
      <c r="FB703" s="27"/>
      <c r="FC703" s="27"/>
      <c r="FD703" s="27"/>
      <c r="FE703" s="27"/>
      <c r="FF703" s="27"/>
      <c r="FG703" s="27"/>
      <c r="FH703" s="27"/>
      <c r="FI703" s="27"/>
      <c r="FJ703" s="27"/>
      <c r="FK703" s="27"/>
      <c r="FL703" s="27"/>
      <c r="FM703" s="27"/>
      <c r="FN703" s="27"/>
      <c r="FO703" s="27"/>
      <c r="FP703" s="27"/>
      <c r="FQ703" s="27"/>
      <c r="FR703" s="27"/>
      <c r="FS703" s="27"/>
      <c r="FT703" s="27"/>
      <c r="FU703" s="27"/>
      <c r="FV703" s="27"/>
    </row>
    <row r="704" spans="1:178" s="28" customFormat="1" ht="16.5" thickBot="1" x14ac:dyDescent="0.3">
      <c r="A704" s="317" t="s">
        <v>115</v>
      </c>
      <c r="B704" s="318"/>
      <c r="C704" s="319"/>
      <c r="D704" s="318"/>
      <c r="E704" s="318"/>
      <c r="F704" s="320"/>
      <c r="G704" s="320"/>
      <c r="H704" s="320"/>
      <c r="I704" s="320"/>
      <c r="J704" s="403"/>
      <c r="K704" s="165"/>
      <c r="L704" s="165"/>
      <c r="M704" s="165"/>
      <c r="N704" s="165"/>
      <c r="O704" s="165"/>
      <c r="P704" s="165"/>
      <c r="Q704" s="165"/>
      <c r="R704" s="165"/>
      <c r="S704" s="165"/>
      <c r="T704" s="165"/>
      <c r="U704" s="165"/>
      <c r="V704" s="165"/>
      <c r="W704" s="165"/>
      <c r="X704" s="165"/>
      <c r="Y704" s="165"/>
      <c r="Z704" s="165"/>
      <c r="AA704" s="165"/>
      <c r="AB704" s="165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5"/>
      <c r="BN704" s="165"/>
      <c r="BO704" s="165"/>
      <c r="BP704" s="165"/>
      <c r="BQ704" s="165"/>
      <c r="BR704" s="165"/>
      <c r="BS704" s="165"/>
      <c r="BT704" s="165"/>
      <c r="BU704" s="165"/>
      <c r="BV704" s="165"/>
      <c r="BW704" s="165"/>
      <c r="BX704" s="165"/>
      <c r="BY704" s="165"/>
      <c r="BZ704" s="165"/>
      <c r="CA704" s="165"/>
      <c r="CB704" s="165"/>
      <c r="CC704" s="165"/>
      <c r="CD704" s="165"/>
      <c r="CE704" s="165"/>
      <c r="CF704" s="165"/>
      <c r="CG704" s="165"/>
      <c r="CH704" s="165"/>
      <c r="CI704" s="165"/>
      <c r="CJ704" s="165"/>
      <c r="CK704" s="165"/>
      <c r="CL704" s="165"/>
      <c r="CM704" s="165"/>
      <c r="CN704" s="165"/>
      <c r="CO704" s="165"/>
      <c r="CP704" s="165"/>
      <c r="CQ704" s="165"/>
    </row>
    <row r="705" spans="1:178" ht="31.5" x14ac:dyDescent="0.25">
      <c r="A705" s="800" t="s">
        <v>224</v>
      </c>
      <c r="B705" s="801"/>
      <c r="C705" s="793" t="s">
        <v>220</v>
      </c>
      <c r="D705" s="322" t="s">
        <v>3</v>
      </c>
      <c r="E705" s="321" t="s">
        <v>3</v>
      </c>
      <c r="F705" s="802" t="s">
        <v>221</v>
      </c>
      <c r="G705" s="803"/>
      <c r="H705" s="804"/>
      <c r="I705" s="322" t="s">
        <v>4</v>
      </c>
      <c r="J705" s="323" t="s">
        <v>222</v>
      </c>
    </row>
    <row r="706" spans="1:178" ht="16.5" thickBot="1" x14ac:dyDescent="0.3">
      <c r="A706" s="796" t="s">
        <v>223</v>
      </c>
      <c r="B706" s="797"/>
      <c r="C706" s="794"/>
      <c r="D706" s="324" t="s">
        <v>5</v>
      </c>
      <c r="E706" s="325" t="s">
        <v>5</v>
      </c>
      <c r="F706" s="326"/>
      <c r="G706" s="327"/>
      <c r="H706" s="328"/>
      <c r="I706" s="324" t="s">
        <v>6</v>
      </c>
      <c r="J706" s="330"/>
    </row>
    <row r="707" spans="1:178" ht="16.5" thickBot="1" x14ac:dyDescent="0.3">
      <c r="A707" s="798"/>
      <c r="B707" s="799"/>
      <c r="C707" s="795"/>
      <c r="D707" s="331" t="s">
        <v>7</v>
      </c>
      <c r="E707" s="331" t="s">
        <v>8</v>
      </c>
      <c r="F707" s="331" t="s">
        <v>9</v>
      </c>
      <c r="G707" s="331" t="s">
        <v>10</v>
      </c>
      <c r="H707" s="332" t="s">
        <v>11</v>
      </c>
      <c r="I707" s="332" t="s">
        <v>12</v>
      </c>
      <c r="J707" s="333"/>
    </row>
    <row r="708" spans="1:178" x14ac:dyDescent="0.25">
      <c r="A708" s="334"/>
      <c r="B708" s="335" t="s">
        <v>13</v>
      </c>
      <c r="C708" s="336"/>
      <c r="D708" s="433"/>
      <c r="E708" s="338"/>
      <c r="F708" s="322"/>
      <c r="G708" s="321"/>
      <c r="H708" s="364"/>
      <c r="I708" s="322"/>
      <c r="J708" s="323"/>
    </row>
    <row r="709" spans="1:178" ht="22.5" customHeight="1" x14ac:dyDescent="0.25">
      <c r="A709" s="340" t="s">
        <v>182</v>
      </c>
      <c r="C709" s="341" t="s">
        <v>242</v>
      </c>
      <c r="D709" s="357"/>
      <c r="E709" s="341"/>
      <c r="F709" s="337">
        <v>6.15</v>
      </c>
      <c r="G709" s="337">
        <v>5.92</v>
      </c>
      <c r="H709" s="341">
        <v>14.4</v>
      </c>
      <c r="I709" s="341">
        <v>135</v>
      </c>
      <c r="J709" s="330" t="s">
        <v>89</v>
      </c>
    </row>
    <row r="710" spans="1:178" x14ac:dyDescent="0.25">
      <c r="A710" s="340"/>
      <c r="B710" s="318" t="s">
        <v>15</v>
      </c>
      <c r="C710" s="341"/>
      <c r="D710" s="337">
        <v>19</v>
      </c>
      <c r="E710" s="341">
        <v>19</v>
      </c>
      <c r="F710" s="337"/>
      <c r="G710" s="337"/>
      <c r="H710" s="337"/>
      <c r="I710" s="337"/>
      <c r="J710" s="330"/>
    </row>
    <row r="711" spans="1:178" x14ac:dyDescent="0.25">
      <c r="A711" s="340"/>
      <c r="B711" s="318" t="s">
        <v>16</v>
      </c>
      <c r="C711" s="341"/>
      <c r="D711" s="337">
        <v>55</v>
      </c>
      <c r="E711" s="341">
        <v>55</v>
      </c>
      <c r="F711" s="337"/>
      <c r="G711" s="337"/>
      <c r="H711" s="341"/>
      <c r="I711" s="337"/>
      <c r="J711" s="330"/>
    </row>
    <row r="712" spans="1:178" x14ac:dyDescent="0.25">
      <c r="A712" s="340"/>
      <c r="B712" s="318" t="s">
        <v>17</v>
      </c>
      <c r="C712" s="341"/>
      <c r="D712" s="337">
        <v>65</v>
      </c>
      <c r="E712" s="341">
        <v>65</v>
      </c>
      <c r="F712" s="337"/>
      <c r="G712" s="337"/>
      <c r="H712" s="341"/>
      <c r="I712" s="337"/>
      <c r="J712" s="330"/>
    </row>
    <row r="713" spans="1:178" s="26" customFormat="1" x14ac:dyDescent="0.25">
      <c r="A713" s="340"/>
      <c r="B713" s="388" t="s">
        <v>18</v>
      </c>
      <c r="C713" s="341"/>
      <c r="D713" s="337">
        <v>0.75</v>
      </c>
      <c r="E713" s="341">
        <v>0.75</v>
      </c>
      <c r="F713" s="337"/>
      <c r="G713" s="337"/>
      <c r="H713" s="341"/>
      <c r="I713" s="341"/>
      <c r="J713" s="330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  <c r="AA713" s="69"/>
      <c r="AB713" s="69"/>
      <c r="AC713" s="69"/>
      <c r="AD713" s="69"/>
      <c r="AE713" s="69"/>
      <c r="AF713" s="69"/>
      <c r="AG713" s="69"/>
      <c r="AH713" s="69"/>
      <c r="AI713" s="69"/>
      <c r="AJ713" s="69"/>
      <c r="AK713" s="69"/>
      <c r="AL713" s="69"/>
      <c r="AM713" s="69"/>
      <c r="AN713" s="69"/>
      <c r="AO713" s="69"/>
      <c r="AP713" s="69"/>
      <c r="AQ713" s="69"/>
      <c r="AR713" s="69"/>
      <c r="AS713" s="69"/>
      <c r="AT713" s="69"/>
      <c r="AU713" s="69"/>
      <c r="AV713" s="69"/>
      <c r="AW713" s="69"/>
      <c r="AX713" s="69"/>
      <c r="AY713" s="69"/>
      <c r="AZ713" s="69"/>
      <c r="BA713" s="69"/>
      <c r="BB713" s="69"/>
      <c r="BC713" s="69"/>
      <c r="BD713" s="69"/>
      <c r="BE713" s="69"/>
      <c r="BF713" s="69"/>
      <c r="BG713" s="69"/>
      <c r="BH713" s="69"/>
      <c r="BI713" s="69"/>
      <c r="BJ713" s="69"/>
      <c r="BK713" s="69"/>
      <c r="BL713" s="69"/>
      <c r="BM713" s="69"/>
      <c r="BN713" s="69"/>
      <c r="BO713" s="69"/>
      <c r="BP713" s="69"/>
      <c r="BQ713" s="69"/>
      <c r="BR713" s="69"/>
      <c r="BS713" s="69"/>
      <c r="BT713" s="69"/>
      <c r="BU713" s="69"/>
      <c r="BV713" s="69"/>
      <c r="BW713" s="69"/>
      <c r="BX713" s="69"/>
      <c r="BY713" s="69"/>
      <c r="BZ713" s="69"/>
      <c r="CA713" s="69"/>
      <c r="CB713" s="69"/>
      <c r="CC713" s="69"/>
      <c r="CD713" s="69"/>
      <c r="CE713" s="69"/>
      <c r="CF713" s="69"/>
      <c r="CG713" s="69"/>
      <c r="CH713" s="69"/>
      <c r="CI713" s="69"/>
      <c r="CJ713" s="69"/>
      <c r="CK713" s="69"/>
      <c r="CL713" s="69"/>
      <c r="CM713" s="69"/>
      <c r="CN713" s="69"/>
      <c r="CO713" s="69"/>
      <c r="CP713" s="69"/>
      <c r="CQ713" s="69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</row>
    <row r="714" spans="1:178" s="26" customFormat="1" x14ac:dyDescent="0.25">
      <c r="A714" s="340"/>
      <c r="B714" s="758" t="s">
        <v>19</v>
      </c>
      <c r="C714" s="341"/>
      <c r="D714" s="337">
        <v>1</v>
      </c>
      <c r="E714" s="341">
        <v>1</v>
      </c>
      <c r="F714" s="337"/>
      <c r="G714" s="337"/>
      <c r="H714" s="341"/>
      <c r="I714" s="341"/>
      <c r="J714" s="330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  <c r="AA714" s="69"/>
      <c r="AB714" s="69"/>
      <c r="AC714" s="69"/>
      <c r="AD714" s="69"/>
      <c r="AE714" s="69"/>
      <c r="AF714" s="69"/>
      <c r="AG714" s="69"/>
      <c r="AH714" s="69"/>
      <c r="AI714" s="69"/>
      <c r="AJ714" s="69"/>
      <c r="AK714" s="69"/>
      <c r="AL714" s="69"/>
      <c r="AM714" s="69"/>
      <c r="AN714" s="69"/>
      <c r="AO714" s="69"/>
      <c r="AP714" s="69"/>
      <c r="AQ714" s="69"/>
      <c r="AR714" s="69"/>
      <c r="AS714" s="69"/>
      <c r="AT714" s="69"/>
      <c r="AU714" s="69"/>
      <c r="AV714" s="69"/>
      <c r="AW714" s="69"/>
      <c r="AX714" s="69"/>
      <c r="AY714" s="69"/>
      <c r="AZ714" s="69"/>
      <c r="BA714" s="69"/>
      <c r="BB714" s="69"/>
      <c r="BC714" s="69"/>
      <c r="BD714" s="69"/>
      <c r="BE714" s="69"/>
      <c r="BF714" s="69"/>
      <c r="BG714" s="69"/>
      <c r="BH714" s="69"/>
      <c r="BI714" s="69"/>
      <c r="BJ714" s="69"/>
      <c r="BK714" s="69"/>
      <c r="BL714" s="69"/>
      <c r="BM714" s="69"/>
      <c r="BN714" s="69"/>
      <c r="BO714" s="69"/>
      <c r="BP714" s="69"/>
      <c r="BQ714" s="69"/>
      <c r="BR714" s="69"/>
      <c r="BS714" s="69"/>
      <c r="BT714" s="69"/>
      <c r="BU714" s="69"/>
      <c r="BV714" s="69"/>
      <c r="BW714" s="69"/>
      <c r="BX714" s="69"/>
      <c r="BY714" s="69"/>
      <c r="BZ714" s="69"/>
      <c r="CA714" s="69"/>
      <c r="CB714" s="69"/>
      <c r="CC714" s="69"/>
      <c r="CD714" s="69"/>
      <c r="CE714" s="69"/>
      <c r="CF714" s="69"/>
      <c r="CG714" s="69"/>
      <c r="CH714" s="69"/>
      <c r="CI714" s="69"/>
      <c r="CJ714" s="69"/>
      <c r="CK714" s="69"/>
      <c r="CL714" s="69"/>
      <c r="CM714" s="69"/>
      <c r="CN714" s="69"/>
      <c r="CO714" s="69"/>
      <c r="CP714" s="69"/>
      <c r="CQ714" s="69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</row>
    <row r="715" spans="1:178" s="26" customFormat="1" x14ac:dyDescent="0.25">
      <c r="A715" s="340"/>
      <c r="B715" s="388" t="s">
        <v>20</v>
      </c>
      <c r="C715" s="341"/>
      <c r="D715" s="337">
        <v>3</v>
      </c>
      <c r="E715" s="341">
        <v>3</v>
      </c>
      <c r="F715" s="337"/>
      <c r="G715" s="337"/>
      <c r="H715" s="341"/>
      <c r="I715" s="341"/>
      <c r="J715" s="330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  <c r="AA715" s="69"/>
      <c r="AB715" s="69"/>
      <c r="AC715" s="69"/>
      <c r="AD715" s="69"/>
      <c r="AE715" s="69"/>
      <c r="AF715" s="69"/>
      <c r="AG715" s="69"/>
      <c r="AH715" s="69"/>
      <c r="AI715" s="69"/>
      <c r="AJ715" s="69"/>
      <c r="AK715" s="69"/>
      <c r="AL715" s="69"/>
      <c r="AM715" s="69"/>
      <c r="AN715" s="69"/>
      <c r="AO715" s="69"/>
      <c r="AP715" s="69"/>
      <c r="AQ715" s="69"/>
      <c r="AR715" s="69"/>
      <c r="AS715" s="69"/>
      <c r="AT715" s="69"/>
      <c r="AU715" s="69"/>
      <c r="AV715" s="69"/>
      <c r="AW715" s="69"/>
      <c r="AX715" s="69"/>
      <c r="AY715" s="69"/>
      <c r="AZ715" s="69"/>
      <c r="BA715" s="69"/>
      <c r="BB715" s="69"/>
      <c r="BC715" s="69"/>
      <c r="BD715" s="69"/>
      <c r="BE715" s="69"/>
      <c r="BF715" s="69"/>
      <c r="BG715" s="69"/>
      <c r="BH715" s="69"/>
      <c r="BI715" s="69"/>
      <c r="BJ715" s="69"/>
      <c r="BK715" s="69"/>
      <c r="BL715" s="69"/>
      <c r="BM715" s="69"/>
      <c r="BN715" s="69"/>
      <c r="BO715" s="69"/>
      <c r="BP715" s="69"/>
      <c r="BQ715" s="69"/>
      <c r="BR715" s="69"/>
      <c r="BS715" s="69"/>
      <c r="BT715" s="69"/>
      <c r="BU715" s="69"/>
      <c r="BV715" s="69"/>
      <c r="BW715" s="69"/>
      <c r="BX715" s="69"/>
      <c r="BY715" s="69"/>
      <c r="BZ715" s="69"/>
      <c r="CA715" s="69"/>
      <c r="CB715" s="69"/>
      <c r="CC715" s="69"/>
      <c r="CD715" s="69"/>
      <c r="CE715" s="69"/>
      <c r="CF715" s="69"/>
      <c r="CG715" s="69"/>
      <c r="CH715" s="69"/>
      <c r="CI715" s="69"/>
      <c r="CJ715" s="69"/>
      <c r="CK715" s="69"/>
      <c r="CL715" s="69"/>
      <c r="CM715" s="69"/>
      <c r="CN715" s="69"/>
      <c r="CO715" s="69"/>
      <c r="CP715" s="69"/>
      <c r="CQ715" s="69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</row>
    <row r="716" spans="1:178" s="26" customFormat="1" ht="31.5" x14ac:dyDescent="0.25">
      <c r="A716" s="340" t="s">
        <v>63</v>
      </c>
      <c r="B716" s="318"/>
      <c r="C716" s="341">
        <v>160</v>
      </c>
      <c r="D716" s="355"/>
      <c r="E716" s="356"/>
      <c r="F716" s="342">
        <v>2.15</v>
      </c>
      <c r="G716" s="329">
        <v>2.29</v>
      </c>
      <c r="H716" s="329">
        <v>12.09</v>
      </c>
      <c r="I716" s="342">
        <v>65.16</v>
      </c>
      <c r="J716" s="330" t="s">
        <v>317</v>
      </c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  <c r="AA716" s="69"/>
      <c r="AB716" s="69"/>
      <c r="AC716" s="69"/>
      <c r="AD716" s="69"/>
      <c r="AE716" s="69"/>
      <c r="AF716" s="69"/>
      <c r="AG716" s="69"/>
      <c r="AH716" s="69"/>
      <c r="AI716" s="69"/>
      <c r="AJ716" s="69"/>
      <c r="AK716" s="69"/>
      <c r="AL716" s="69"/>
      <c r="AM716" s="69"/>
      <c r="AN716" s="69"/>
      <c r="AO716" s="69"/>
      <c r="AP716" s="69"/>
      <c r="AQ716" s="69"/>
      <c r="AR716" s="69"/>
      <c r="AS716" s="69"/>
      <c r="AT716" s="69"/>
      <c r="AU716" s="69"/>
      <c r="AV716" s="69"/>
      <c r="AW716" s="69"/>
      <c r="AX716" s="69"/>
      <c r="AY716" s="69"/>
      <c r="AZ716" s="69"/>
      <c r="BA716" s="69"/>
      <c r="BB716" s="69"/>
      <c r="BC716" s="69"/>
      <c r="BD716" s="69"/>
      <c r="BE716" s="69"/>
      <c r="BF716" s="69"/>
      <c r="BG716" s="69"/>
      <c r="BH716" s="69"/>
      <c r="BI716" s="69"/>
      <c r="BJ716" s="69"/>
      <c r="BK716" s="69"/>
      <c r="BL716" s="69"/>
      <c r="BM716" s="69"/>
      <c r="BN716" s="69"/>
      <c r="BO716" s="69"/>
      <c r="BP716" s="69"/>
      <c r="BQ716" s="69"/>
      <c r="BR716" s="69"/>
      <c r="BS716" s="69"/>
      <c r="BT716" s="69"/>
      <c r="BU716" s="69"/>
      <c r="BV716" s="69"/>
      <c r="BW716" s="69"/>
      <c r="BX716" s="69"/>
      <c r="BY716" s="69"/>
      <c r="BZ716" s="69"/>
      <c r="CA716" s="69"/>
      <c r="CB716" s="69"/>
      <c r="CC716" s="69"/>
      <c r="CD716" s="69"/>
      <c r="CE716" s="69"/>
      <c r="CF716" s="69"/>
      <c r="CG716" s="69"/>
      <c r="CH716" s="69"/>
      <c r="CI716" s="69"/>
      <c r="CJ716" s="69"/>
      <c r="CK716" s="69"/>
      <c r="CL716" s="69"/>
      <c r="CM716" s="69"/>
      <c r="CN716" s="69"/>
      <c r="CO716" s="69"/>
      <c r="CP716" s="69"/>
      <c r="CQ716" s="69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</row>
    <row r="717" spans="1:178" s="26" customFormat="1" x14ac:dyDescent="0.25">
      <c r="A717" s="340"/>
      <c r="B717" s="318" t="s">
        <v>64</v>
      </c>
      <c r="C717" s="341"/>
      <c r="D717" s="337">
        <v>1.3</v>
      </c>
      <c r="E717" s="341">
        <v>1.3</v>
      </c>
      <c r="F717" s="342"/>
      <c r="G717" s="329"/>
      <c r="H717" s="329"/>
      <c r="I717" s="342"/>
      <c r="J717" s="330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  <c r="AA717" s="69"/>
      <c r="AB717" s="69"/>
      <c r="AC717" s="69"/>
      <c r="AD717" s="69"/>
      <c r="AE717" s="69"/>
      <c r="AF717" s="69"/>
      <c r="AG717" s="69"/>
      <c r="AH717" s="69"/>
      <c r="AI717" s="69"/>
      <c r="AJ717" s="69"/>
      <c r="AK717" s="69"/>
      <c r="AL717" s="69"/>
      <c r="AM717" s="69"/>
      <c r="AN717" s="69"/>
      <c r="AO717" s="69"/>
      <c r="AP717" s="69"/>
      <c r="AQ717" s="69"/>
      <c r="AR717" s="69"/>
      <c r="AS717" s="69"/>
      <c r="AT717" s="69"/>
      <c r="AU717" s="69"/>
      <c r="AV717" s="69"/>
      <c r="AW717" s="69"/>
      <c r="AX717" s="69"/>
      <c r="AY717" s="69"/>
      <c r="AZ717" s="69"/>
      <c r="BA717" s="69"/>
      <c r="BB717" s="69"/>
      <c r="BC717" s="69"/>
      <c r="BD717" s="69"/>
      <c r="BE717" s="69"/>
      <c r="BF717" s="69"/>
      <c r="BG717" s="69"/>
      <c r="BH717" s="69"/>
      <c r="BI717" s="69"/>
      <c r="BJ717" s="69"/>
      <c r="BK717" s="69"/>
      <c r="BL717" s="69"/>
      <c r="BM717" s="69"/>
      <c r="BN717" s="69"/>
      <c r="BO717" s="69"/>
      <c r="BP717" s="69"/>
      <c r="BQ717" s="69"/>
      <c r="BR717" s="69"/>
      <c r="BS717" s="69"/>
      <c r="BT717" s="69"/>
      <c r="BU717" s="69"/>
      <c r="BV717" s="69"/>
      <c r="BW717" s="69"/>
      <c r="BX717" s="69"/>
      <c r="BY717" s="69"/>
      <c r="BZ717" s="69"/>
      <c r="CA717" s="69"/>
      <c r="CB717" s="69"/>
      <c r="CC717" s="69"/>
      <c r="CD717" s="69"/>
      <c r="CE717" s="69"/>
      <c r="CF717" s="69"/>
      <c r="CG717" s="69"/>
      <c r="CH717" s="69"/>
      <c r="CI717" s="69"/>
      <c r="CJ717" s="69"/>
      <c r="CK717" s="69"/>
      <c r="CL717" s="69"/>
      <c r="CM717" s="69"/>
      <c r="CN717" s="69"/>
      <c r="CO717" s="69"/>
      <c r="CP717" s="69"/>
      <c r="CQ717" s="69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</row>
    <row r="718" spans="1:178" s="26" customFormat="1" x14ac:dyDescent="0.25">
      <c r="A718" s="317"/>
      <c r="B718" s="318" t="s">
        <v>18</v>
      </c>
      <c r="C718" s="341"/>
      <c r="D718" s="337">
        <v>7</v>
      </c>
      <c r="E718" s="341">
        <v>7</v>
      </c>
      <c r="F718" s="342"/>
      <c r="G718" s="329"/>
      <c r="H718" s="329"/>
      <c r="I718" s="342"/>
      <c r="J718" s="330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  <c r="AA718" s="69"/>
      <c r="AB718" s="69"/>
      <c r="AC718" s="69"/>
      <c r="AD718" s="69"/>
      <c r="AE718" s="69"/>
      <c r="AF718" s="69"/>
      <c r="AG718" s="69"/>
      <c r="AH718" s="69"/>
      <c r="AI718" s="69"/>
      <c r="AJ718" s="69"/>
      <c r="AK718" s="69"/>
      <c r="AL718" s="69"/>
      <c r="AM718" s="69"/>
      <c r="AN718" s="69"/>
      <c r="AO718" s="69"/>
      <c r="AP718" s="69"/>
      <c r="AQ718" s="69"/>
      <c r="AR718" s="69"/>
      <c r="AS718" s="69"/>
      <c r="AT718" s="69"/>
      <c r="AU718" s="69"/>
      <c r="AV718" s="69"/>
      <c r="AW718" s="69"/>
      <c r="AX718" s="69"/>
      <c r="AY718" s="69"/>
      <c r="AZ718" s="69"/>
      <c r="BA718" s="69"/>
      <c r="BB718" s="69"/>
      <c r="BC718" s="69"/>
      <c r="BD718" s="69"/>
      <c r="BE718" s="69"/>
      <c r="BF718" s="69"/>
      <c r="BG718" s="69"/>
      <c r="BH718" s="69"/>
      <c r="BI718" s="69"/>
      <c r="BJ718" s="69"/>
      <c r="BK718" s="69"/>
      <c r="BL718" s="69"/>
      <c r="BM718" s="69"/>
      <c r="BN718" s="69"/>
      <c r="BO718" s="69"/>
      <c r="BP718" s="69"/>
      <c r="BQ718" s="69"/>
      <c r="BR718" s="69"/>
      <c r="BS718" s="69"/>
      <c r="BT718" s="69"/>
      <c r="BU718" s="69"/>
      <c r="BV718" s="69"/>
      <c r="BW718" s="69"/>
      <c r="BX718" s="69"/>
      <c r="BY718" s="69"/>
      <c r="BZ718" s="69"/>
      <c r="CA718" s="69"/>
      <c r="CB718" s="69"/>
      <c r="CC718" s="69"/>
      <c r="CD718" s="69"/>
      <c r="CE718" s="69"/>
      <c r="CF718" s="69"/>
      <c r="CG718" s="69"/>
      <c r="CH718" s="69"/>
      <c r="CI718" s="69"/>
      <c r="CJ718" s="69"/>
      <c r="CK718" s="69"/>
      <c r="CL718" s="69"/>
      <c r="CM718" s="69"/>
      <c r="CN718" s="69"/>
      <c r="CO718" s="69"/>
      <c r="CP718" s="69"/>
      <c r="CQ718" s="69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</row>
    <row r="719" spans="1:178" s="26" customFormat="1" x14ac:dyDescent="0.25">
      <c r="A719" s="404"/>
      <c r="B719" s="318" t="s">
        <v>16</v>
      </c>
      <c r="C719" s="341"/>
      <c r="D719" s="337">
        <v>80</v>
      </c>
      <c r="E719" s="341">
        <v>80</v>
      </c>
      <c r="F719" s="342"/>
      <c r="G719" s="329"/>
      <c r="H719" s="329"/>
      <c r="I719" s="342"/>
      <c r="J719" s="330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  <c r="AA719" s="69"/>
      <c r="AB719" s="69"/>
      <c r="AC719" s="69"/>
      <c r="AD719" s="69"/>
      <c r="AE719" s="69"/>
      <c r="AF719" s="69"/>
      <c r="AG719" s="69"/>
      <c r="AH719" s="69"/>
      <c r="AI719" s="69"/>
      <c r="AJ719" s="69"/>
      <c r="AK719" s="69"/>
      <c r="AL719" s="69"/>
      <c r="AM719" s="69"/>
      <c r="AN719" s="69"/>
      <c r="AO719" s="69"/>
      <c r="AP719" s="69"/>
      <c r="AQ719" s="69"/>
      <c r="AR719" s="69"/>
      <c r="AS719" s="69"/>
      <c r="AT719" s="69"/>
      <c r="AU719" s="69"/>
      <c r="AV719" s="69"/>
      <c r="AW719" s="69"/>
      <c r="AX719" s="69"/>
      <c r="AY719" s="69"/>
      <c r="AZ719" s="69"/>
      <c r="BA719" s="69"/>
      <c r="BB719" s="69"/>
      <c r="BC719" s="69"/>
      <c r="BD719" s="69"/>
      <c r="BE719" s="69"/>
      <c r="BF719" s="69"/>
      <c r="BG719" s="69"/>
      <c r="BH719" s="69"/>
      <c r="BI719" s="69"/>
      <c r="BJ719" s="69"/>
      <c r="BK719" s="69"/>
      <c r="BL719" s="69"/>
      <c r="BM719" s="69"/>
      <c r="BN719" s="69"/>
      <c r="BO719" s="69"/>
      <c r="BP719" s="69"/>
      <c r="BQ719" s="69"/>
      <c r="BR719" s="69"/>
      <c r="BS719" s="69"/>
      <c r="BT719" s="69"/>
      <c r="BU719" s="69"/>
      <c r="BV719" s="69"/>
      <c r="BW719" s="69"/>
      <c r="BX719" s="69"/>
      <c r="BY719" s="69"/>
      <c r="BZ719" s="69"/>
      <c r="CA719" s="69"/>
      <c r="CB719" s="69"/>
      <c r="CC719" s="69"/>
      <c r="CD719" s="69"/>
      <c r="CE719" s="69"/>
      <c r="CF719" s="69"/>
      <c r="CG719" s="69"/>
      <c r="CH719" s="69"/>
      <c r="CI719" s="69"/>
      <c r="CJ719" s="69"/>
      <c r="CK719" s="69"/>
      <c r="CL719" s="69"/>
      <c r="CM719" s="69"/>
      <c r="CN719" s="69"/>
      <c r="CO719" s="69"/>
      <c r="CP719" s="69"/>
      <c r="CQ719" s="6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</row>
    <row r="720" spans="1:178" s="26" customFormat="1" x14ac:dyDescent="0.25">
      <c r="A720" s="404"/>
      <c r="B720" s="318" t="s">
        <v>17</v>
      </c>
      <c r="C720" s="341"/>
      <c r="D720" s="337">
        <v>90</v>
      </c>
      <c r="E720" s="341">
        <v>90</v>
      </c>
      <c r="F720" s="342"/>
      <c r="G720" s="329"/>
      <c r="H720" s="320"/>
      <c r="I720" s="342"/>
      <c r="J720" s="330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  <c r="AA720" s="69"/>
      <c r="AB720" s="69"/>
      <c r="AC720" s="69"/>
      <c r="AD720" s="69"/>
      <c r="AE720" s="69"/>
      <c r="AF720" s="69"/>
      <c r="AG720" s="69"/>
      <c r="AH720" s="69"/>
      <c r="AI720" s="69"/>
      <c r="AJ720" s="69"/>
      <c r="AK720" s="69"/>
      <c r="AL720" s="69"/>
      <c r="AM720" s="69"/>
      <c r="AN720" s="69"/>
      <c r="AO720" s="69"/>
      <c r="AP720" s="69"/>
      <c r="AQ720" s="69"/>
      <c r="AR720" s="69"/>
      <c r="AS720" s="69"/>
      <c r="AT720" s="69"/>
      <c r="AU720" s="69"/>
      <c r="AV720" s="69"/>
      <c r="AW720" s="69"/>
      <c r="AX720" s="69"/>
      <c r="AY720" s="69"/>
      <c r="AZ720" s="69"/>
      <c r="BA720" s="69"/>
      <c r="BB720" s="69"/>
      <c r="BC720" s="69"/>
      <c r="BD720" s="69"/>
      <c r="BE720" s="69"/>
      <c r="BF720" s="69"/>
      <c r="BG720" s="69"/>
      <c r="BH720" s="69"/>
      <c r="BI720" s="69"/>
      <c r="BJ720" s="69"/>
      <c r="BK720" s="69"/>
      <c r="BL720" s="69"/>
      <c r="BM720" s="69"/>
      <c r="BN720" s="69"/>
      <c r="BO720" s="69"/>
      <c r="BP720" s="69"/>
      <c r="BQ720" s="69"/>
      <c r="BR720" s="69"/>
      <c r="BS720" s="69"/>
      <c r="BT720" s="69"/>
      <c r="BU720" s="69"/>
      <c r="BV720" s="69"/>
      <c r="BW720" s="69"/>
      <c r="BX720" s="69"/>
      <c r="BY720" s="69"/>
      <c r="BZ720" s="69"/>
      <c r="CA720" s="69"/>
      <c r="CB720" s="69"/>
      <c r="CC720" s="69"/>
      <c r="CD720" s="69"/>
      <c r="CE720" s="69"/>
      <c r="CF720" s="69"/>
      <c r="CG720" s="69"/>
      <c r="CH720" s="69"/>
      <c r="CI720" s="69"/>
      <c r="CJ720" s="69"/>
      <c r="CK720" s="69"/>
      <c r="CL720" s="69"/>
      <c r="CM720" s="69"/>
      <c r="CN720" s="69"/>
      <c r="CO720" s="69"/>
      <c r="CP720" s="69"/>
      <c r="CQ720" s="69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</row>
    <row r="721" spans="1:178" s="26" customFormat="1" ht="31.5" x14ac:dyDescent="0.25">
      <c r="A721" s="340" t="s">
        <v>23</v>
      </c>
      <c r="B721" s="318"/>
      <c r="C721" s="354" t="s">
        <v>156</v>
      </c>
      <c r="D721" s="355"/>
      <c r="E721" s="356"/>
      <c r="F721" s="337">
        <v>1.9</v>
      </c>
      <c r="G721" s="341">
        <v>4.4000000000000004</v>
      </c>
      <c r="H721" s="357">
        <v>13</v>
      </c>
      <c r="I721" s="341">
        <v>99</v>
      </c>
      <c r="J721" s="330" t="s">
        <v>24</v>
      </c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  <c r="AA721" s="69"/>
      <c r="AB721" s="69"/>
      <c r="AC721" s="69"/>
      <c r="AD721" s="69"/>
      <c r="AE721" s="69"/>
      <c r="AF721" s="69"/>
      <c r="AG721" s="69"/>
      <c r="AH721" s="69"/>
      <c r="AI721" s="69"/>
      <c r="AJ721" s="69"/>
      <c r="AK721" s="69"/>
      <c r="AL721" s="69"/>
      <c r="AM721" s="69"/>
      <c r="AN721" s="69"/>
      <c r="AO721" s="69"/>
      <c r="AP721" s="69"/>
      <c r="AQ721" s="69"/>
      <c r="AR721" s="69"/>
      <c r="AS721" s="69"/>
      <c r="AT721" s="69"/>
      <c r="AU721" s="69"/>
      <c r="AV721" s="69"/>
      <c r="AW721" s="69"/>
      <c r="AX721" s="69"/>
      <c r="AY721" s="69"/>
      <c r="AZ721" s="69"/>
      <c r="BA721" s="69"/>
      <c r="BB721" s="69"/>
      <c r="BC721" s="69"/>
      <c r="BD721" s="69"/>
      <c r="BE721" s="69"/>
      <c r="BF721" s="69"/>
      <c r="BG721" s="69"/>
      <c r="BH721" s="69"/>
      <c r="BI721" s="69"/>
      <c r="BJ721" s="69"/>
      <c r="BK721" s="69"/>
      <c r="BL721" s="69"/>
      <c r="BM721" s="69"/>
      <c r="BN721" s="69"/>
      <c r="BO721" s="69"/>
      <c r="BP721" s="69"/>
      <c r="BQ721" s="69"/>
      <c r="BR721" s="69"/>
      <c r="BS721" s="69"/>
      <c r="BT721" s="69"/>
      <c r="BU721" s="69"/>
      <c r="BV721" s="69"/>
      <c r="BW721" s="69"/>
      <c r="BX721" s="69"/>
      <c r="BY721" s="69"/>
      <c r="BZ721" s="69"/>
      <c r="CA721" s="69"/>
      <c r="CB721" s="69"/>
      <c r="CC721" s="69"/>
      <c r="CD721" s="69"/>
      <c r="CE721" s="69"/>
      <c r="CF721" s="69"/>
      <c r="CG721" s="69"/>
      <c r="CH721" s="69"/>
      <c r="CI721" s="69"/>
      <c r="CJ721" s="69"/>
      <c r="CK721" s="69"/>
      <c r="CL721" s="69"/>
      <c r="CM721" s="69"/>
      <c r="CN721" s="69"/>
      <c r="CO721" s="69"/>
      <c r="CP721" s="69"/>
      <c r="CQ721" s="69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</row>
    <row r="722" spans="1:178" s="26" customFormat="1" x14ac:dyDescent="0.25">
      <c r="A722" s="340"/>
      <c r="B722" s="318" t="s">
        <v>25</v>
      </c>
      <c r="C722" s="341"/>
      <c r="D722" s="337">
        <v>25</v>
      </c>
      <c r="E722" s="341">
        <v>25</v>
      </c>
      <c r="F722" s="337"/>
      <c r="G722" s="341"/>
      <c r="H722" s="341"/>
      <c r="I722" s="341"/>
      <c r="J722" s="330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  <c r="AA722" s="69"/>
      <c r="AB722" s="69"/>
      <c r="AC722" s="69"/>
      <c r="AD722" s="69"/>
      <c r="AE722" s="69"/>
      <c r="AF722" s="69"/>
      <c r="AG722" s="69"/>
      <c r="AH722" s="69"/>
      <c r="AI722" s="69"/>
      <c r="AJ722" s="69"/>
      <c r="AK722" s="69"/>
      <c r="AL722" s="69"/>
      <c r="AM722" s="69"/>
      <c r="AN722" s="69"/>
      <c r="AO722" s="69"/>
      <c r="AP722" s="69"/>
      <c r="AQ722" s="69"/>
      <c r="AR722" s="69"/>
      <c r="AS722" s="69"/>
      <c r="AT722" s="69"/>
      <c r="AU722" s="69"/>
      <c r="AV722" s="69"/>
      <c r="AW722" s="69"/>
      <c r="AX722" s="69"/>
      <c r="AY722" s="69"/>
      <c r="AZ722" s="69"/>
      <c r="BA722" s="69"/>
      <c r="BB722" s="69"/>
      <c r="BC722" s="69"/>
      <c r="BD722" s="69"/>
      <c r="BE722" s="69"/>
      <c r="BF722" s="69"/>
      <c r="BG722" s="69"/>
      <c r="BH722" s="69"/>
      <c r="BI722" s="69"/>
      <c r="BJ722" s="69"/>
      <c r="BK722" s="69"/>
      <c r="BL722" s="69"/>
      <c r="BM722" s="69"/>
      <c r="BN722" s="69"/>
      <c r="BO722" s="69"/>
      <c r="BP722" s="69"/>
      <c r="BQ722" s="69"/>
      <c r="BR722" s="69"/>
      <c r="BS722" s="69"/>
      <c r="BT722" s="69"/>
      <c r="BU722" s="69"/>
      <c r="BV722" s="69"/>
      <c r="BW722" s="69"/>
      <c r="BX722" s="69"/>
      <c r="BY722" s="69"/>
      <c r="BZ722" s="69"/>
      <c r="CA722" s="69"/>
      <c r="CB722" s="69"/>
      <c r="CC722" s="69"/>
      <c r="CD722" s="69"/>
      <c r="CE722" s="69"/>
      <c r="CF722" s="69"/>
      <c r="CG722" s="69"/>
      <c r="CH722" s="69"/>
      <c r="CI722" s="69"/>
      <c r="CJ722" s="69"/>
      <c r="CK722" s="69"/>
      <c r="CL722" s="69"/>
      <c r="CM722" s="69"/>
      <c r="CN722" s="69"/>
      <c r="CO722" s="69"/>
      <c r="CP722" s="69"/>
      <c r="CQ722" s="69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</row>
    <row r="723" spans="1:178" s="26" customFormat="1" ht="16.5" thickBot="1" x14ac:dyDescent="0.3">
      <c r="A723" s="340"/>
      <c r="B723" s="318" t="s">
        <v>20</v>
      </c>
      <c r="C723" s="341"/>
      <c r="D723" s="337">
        <v>5</v>
      </c>
      <c r="E723" s="341">
        <v>5</v>
      </c>
      <c r="F723" s="337" t="s">
        <v>1</v>
      </c>
      <c r="G723" s="341"/>
      <c r="H723" s="341"/>
      <c r="I723" s="341"/>
      <c r="J723" s="330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  <c r="AA723" s="69"/>
      <c r="AB723" s="69"/>
      <c r="AC723" s="69"/>
      <c r="AD723" s="69"/>
      <c r="AE723" s="69"/>
      <c r="AF723" s="69"/>
      <c r="AG723" s="69"/>
      <c r="AH723" s="69"/>
      <c r="AI723" s="69"/>
      <c r="AJ723" s="69"/>
      <c r="AK723" s="69"/>
      <c r="AL723" s="69"/>
      <c r="AM723" s="69"/>
      <c r="AN723" s="69"/>
      <c r="AO723" s="69"/>
      <c r="AP723" s="69"/>
      <c r="AQ723" s="69"/>
      <c r="AR723" s="69"/>
      <c r="AS723" s="69"/>
      <c r="AT723" s="69"/>
      <c r="AU723" s="69"/>
      <c r="AV723" s="69"/>
      <c r="AW723" s="69"/>
      <c r="AX723" s="69"/>
      <c r="AY723" s="69"/>
      <c r="AZ723" s="69"/>
      <c r="BA723" s="69"/>
      <c r="BB723" s="69"/>
      <c r="BC723" s="69"/>
      <c r="BD723" s="69"/>
      <c r="BE723" s="69"/>
      <c r="BF723" s="69"/>
      <c r="BG723" s="69"/>
      <c r="BH723" s="69"/>
      <c r="BI723" s="69"/>
      <c r="BJ723" s="69"/>
      <c r="BK723" s="69"/>
      <c r="BL723" s="69"/>
      <c r="BM723" s="69"/>
      <c r="BN723" s="69"/>
      <c r="BO723" s="69"/>
      <c r="BP723" s="69"/>
      <c r="BQ723" s="69"/>
      <c r="BR723" s="69"/>
      <c r="BS723" s="69"/>
      <c r="BT723" s="69"/>
      <c r="BU723" s="69"/>
      <c r="BV723" s="69"/>
      <c r="BW723" s="69"/>
      <c r="BX723" s="69"/>
      <c r="BY723" s="69"/>
      <c r="BZ723" s="69"/>
      <c r="CA723" s="69"/>
      <c r="CB723" s="69"/>
      <c r="CC723" s="69"/>
      <c r="CD723" s="69"/>
      <c r="CE723" s="69"/>
      <c r="CF723" s="69"/>
      <c r="CG723" s="69"/>
      <c r="CH723" s="69"/>
      <c r="CI723" s="69"/>
      <c r="CJ723" s="69"/>
      <c r="CK723" s="69"/>
      <c r="CL723" s="69"/>
      <c r="CM723" s="69"/>
      <c r="CN723" s="69"/>
      <c r="CO723" s="69"/>
      <c r="CP723" s="69"/>
      <c r="CQ723" s="69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</row>
    <row r="724" spans="1:178" s="26" customFormat="1" ht="16.5" thickBot="1" x14ac:dyDescent="0.3">
      <c r="A724" s="358" t="s">
        <v>26</v>
      </c>
      <c r="B724" s="359"/>
      <c r="C724" s="360">
        <v>343</v>
      </c>
      <c r="D724" s="378"/>
      <c r="E724" s="360"/>
      <c r="F724" s="331">
        <f>SUM(F709:F723)</f>
        <v>10.200000000000001</v>
      </c>
      <c r="G724" s="331">
        <f t="shared" ref="G724:I724" si="4">SUM(G709:G723)</f>
        <v>12.610000000000001</v>
      </c>
      <c r="H724" s="331">
        <f t="shared" si="4"/>
        <v>39.49</v>
      </c>
      <c r="I724" s="331">
        <f t="shared" si="4"/>
        <v>299.15999999999997</v>
      </c>
      <c r="J724" s="333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  <c r="AA724" s="69"/>
      <c r="AB724" s="69"/>
      <c r="AC724" s="69"/>
      <c r="AD724" s="69"/>
      <c r="AE724" s="69"/>
      <c r="AF724" s="69"/>
      <c r="AG724" s="69"/>
      <c r="AH724" s="69"/>
      <c r="AI724" s="69"/>
      <c r="AJ724" s="69"/>
      <c r="AK724" s="69"/>
      <c r="AL724" s="69"/>
      <c r="AM724" s="69"/>
      <c r="AN724" s="69"/>
      <c r="AO724" s="69"/>
      <c r="AP724" s="69"/>
      <c r="AQ724" s="69"/>
      <c r="AR724" s="69"/>
      <c r="AS724" s="69"/>
      <c r="AT724" s="69"/>
      <c r="AU724" s="69"/>
      <c r="AV724" s="69"/>
      <c r="AW724" s="69"/>
      <c r="AX724" s="69"/>
      <c r="AY724" s="69"/>
      <c r="AZ724" s="69"/>
      <c r="BA724" s="69"/>
      <c r="BB724" s="69"/>
      <c r="BC724" s="69"/>
      <c r="BD724" s="69"/>
      <c r="BE724" s="69"/>
      <c r="BF724" s="69"/>
      <c r="BG724" s="69"/>
      <c r="BH724" s="69"/>
      <c r="BI724" s="69"/>
      <c r="BJ724" s="69"/>
      <c r="BK724" s="69"/>
      <c r="BL724" s="69"/>
      <c r="BM724" s="69"/>
      <c r="BN724" s="69"/>
      <c r="BO724" s="69"/>
      <c r="BP724" s="69"/>
      <c r="BQ724" s="69"/>
      <c r="BR724" s="69"/>
      <c r="BS724" s="69"/>
      <c r="BT724" s="69"/>
      <c r="BU724" s="69"/>
      <c r="BV724" s="69"/>
      <c r="BW724" s="69"/>
      <c r="BX724" s="69"/>
      <c r="BY724" s="69"/>
      <c r="BZ724" s="69"/>
      <c r="CA724" s="69"/>
      <c r="CB724" s="69"/>
      <c r="CC724" s="69"/>
      <c r="CD724" s="69"/>
      <c r="CE724" s="69"/>
      <c r="CF724" s="69"/>
      <c r="CG724" s="69"/>
      <c r="CH724" s="69"/>
      <c r="CI724" s="69"/>
      <c r="CJ724" s="69"/>
      <c r="CK724" s="69"/>
      <c r="CL724" s="69"/>
      <c r="CM724" s="69"/>
      <c r="CN724" s="69"/>
      <c r="CO724" s="69"/>
      <c r="CP724" s="69"/>
      <c r="CQ724" s="69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</row>
    <row r="725" spans="1:178" x14ac:dyDescent="0.25">
      <c r="A725" s="754" t="s">
        <v>27</v>
      </c>
      <c r="B725" s="434"/>
      <c r="C725" s="341">
        <v>125</v>
      </c>
      <c r="D725" s="357">
        <v>125</v>
      </c>
      <c r="E725" s="341">
        <v>125</v>
      </c>
      <c r="F725" s="342">
        <v>0.6</v>
      </c>
      <c r="G725" s="329">
        <v>0</v>
      </c>
      <c r="H725" s="320">
        <v>13.7</v>
      </c>
      <c r="I725" s="329">
        <v>57</v>
      </c>
      <c r="J725" s="330" t="s">
        <v>262</v>
      </c>
    </row>
    <row r="726" spans="1:178" ht="16.5" thickBot="1" x14ac:dyDescent="0.3">
      <c r="A726" s="497"/>
      <c r="C726" s="341"/>
      <c r="D726" s="357"/>
      <c r="E726" s="341"/>
      <c r="F726" s="342"/>
      <c r="G726" s="342"/>
      <c r="I726" s="342"/>
      <c r="J726" s="330"/>
    </row>
    <row r="727" spans="1:178" ht="16.5" thickBot="1" x14ac:dyDescent="0.3">
      <c r="A727" s="358" t="s">
        <v>26</v>
      </c>
      <c r="B727" s="359"/>
      <c r="C727" s="360">
        <v>125</v>
      </c>
      <c r="D727" s="361"/>
      <c r="E727" s="362"/>
      <c r="F727" s="332">
        <f>SUM(F725)</f>
        <v>0.6</v>
      </c>
      <c r="G727" s="332">
        <f>SUM(G725)</f>
        <v>0</v>
      </c>
      <c r="H727" s="332">
        <f>SUM(H725)</f>
        <v>13.7</v>
      </c>
      <c r="I727" s="332">
        <f>SUM(I725)</f>
        <v>57</v>
      </c>
      <c r="J727" s="333"/>
    </row>
    <row r="728" spans="1:178" ht="16.5" thickBot="1" x14ac:dyDescent="0.3">
      <c r="A728" s="334"/>
      <c r="B728" s="335"/>
      <c r="C728" s="336">
        <v>468</v>
      </c>
      <c r="D728" s="433"/>
      <c r="E728" s="338"/>
      <c r="F728" s="322">
        <f>F724+F727</f>
        <v>10.8</v>
      </c>
      <c r="G728" s="322">
        <v>12.3</v>
      </c>
      <c r="H728" s="322">
        <f>H724+H727</f>
        <v>53.19</v>
      </c>
      <c r="I728" s="322">
        <f>I724+I727</f>
        <v>356.15999999999997</v>
      </c>
      <c r="J728" s="323"/>
    </row>
    <row r="729" spans="1:178" x14ac:dyDescent="0.25">
      <c r="A729" s="334"/>
      <c r="B729" s="335" t="s">
        <v>28</v>
      </c>
      <c r="C729" s="407"/>
      <c r="D729" s="433"/>
      <c r="E729" s="408"/>
      <c r="F729" s="322"/>
      <c r="G729" s="321"/>
      <c r="H729" s="364"/>
      <c r="I729" s="322"/>
      <c r="J729" s="323"/>
    </row>
    <row r="730" spans="1:178" x14ac:dyDescent="0.25">
      <c r="A730" s="565" t="s">
        <v>80</v>
      </c>
      <c r="B730" s="566"/>
      <c r="C730" s="482">
        <v>30</v>
      </c>
      <c r="D730" s="483"/>
      <c r="E730" s="484"/>
      <c r="F730" s="485">
        <v>0.45</v>
      </c>
      <c r="G730" s="383">
        <v>3.5999999999999997E-2</v>
      </c>
      <c r="H730" s="485">
        <v>0.72</v>
      </c>
      <c r="I730" s="383">
        <v>5</v>
      </c>
      <c r="J730" s="374" t="s">
        <v>436</v>
      </c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</row>
    <row r="731" spans="1:178" x14ac:dyDescent="0.25">
      <c r="A731" s="565"/>
      <c r="B731" s="750" t="s">
        <v>42</v>
      </c>
      <c r="C731" s="567"/>
      <c r="D731" s="488">
        <v>26.25</v>
      </c>
      <c r="E731" s="482">
        <v>21</v>
      </c>
      <c r="F731" s="485"/>
      <c r="G731" s="383"/>
      <c r="H731" s="485"/>
      <c r="I731" s="383"/>
      <c r="J731" s="486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</row>
    <row r="732" spans="1:178" x14ac:dyDescent="0.25">
      <c r="A732" s="565"/>
      <c r="B732" s="750" t="s">
        <v>32</v>
      </c>
      <c r="C732" s="567"/>
      <c r="D732" s="488">
        <v>9.375</v>
      </c>
      <c r="E732" s="482">
        <v>7.5</v>
      </c>
      <c r="F732" s="485"/>
      <c r="G732" s="383"/>
      <c r="H732" s="485"/>
      <c r="I732" s="383"/>
      <c r="J732" s="486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</row>
    <row r="733" spans="1:178" x14ac:dyDescent="0.25">
      <c r="A733" s="565"/>
      <c r="B733" s="750" t="s">
        <v>88</v>
      </c>
      <c r="C733" s="487"/>
      <c r="D733" s="488">
        <v>7.5</v>
      </c>
      <c r="E733" s="482">
        <v>6.75</v>
      </c>
      <c r="F733" s="485"/>
      <c r="G733" s="383"/>
      <c r="H733" s="485"/>
      <c r="I733" s="383"/>
      <c r="J733" s="489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</row>
    <row r="734" spans="1:178" x14ac:dyDescent="0.25">
      <c r="A734" s="565"/>
      <c r="B734" s="750" t="s">
        <v>18</v>
      </c>
      <c r="C734" s="487"/>
      <c r="D734" s="488">
        <v>0.4</v>
      </c>
      <c r="E734" s="482">
        <v>0.4</v>
      </c>
      <c r="F734" s="485"/>
      <c r="G734" s="383"/>
      <c r="H734" s="485"/>
      <c r="I734" s="383"/>
      <c r="J734" s="489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</row>
    <row r="735" spans="1:178" x14ac:dyDescent="0.25">
      <c r="A735" s="565"/>
      <c r="B735" s="750" t="s">
        <v>34</v>
      </c>
      <c r="C735" s="487"/>
      <c r="D735" s="488">
        <v>0.4</v>
      </c>
      <c r="E735" s="482">
        <v>0.4</v>
      </c>
      <c r="F735" s="485"/>
      <c r="G735" s="383"/>
      <c r="H735" s="485"/>
      <c r="I735" s="383"/>
      <c r="J735" s="489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</row>
    <row r="736" spans="1:178" ht="31.5" x14ac:dyDescent="0.25">
      <c r="A736" s="340" t="s">
        <v>382</v>
      </c>
      <c r="B736" s="388"/>
      <c r="C736" s="343" t="s">
        <v>219</v>
      </c>
      <c r="D736" s="370"/>
      <c r="E736" s="370"/>
      <c r="F736" s="329">
        <v>2.9</v>
      </c>
      <c r="G736" s="329">
        <v>6.4</v>
      </c>
      <c r="H736" s="320">
        <v>10.27</v>
      </c>
      <c r="I736" s="329">
        <v>110.3</v>
      </c>
      <c r="J736" s="375" t="s">
        <v>200</v>
      </c>
    </row>
    <row r="737" spans="1:114" s="26" customFormat="1" x14ac:dyDescent="0.25">
      <c r="A737" s="340"/>
      <c r="B737" s="318" t="s">
        <v>193</v>
      </c>
      <c r="C737" s="354"/>
      <c r="D737" s="341">
        <v>22.61</v>
      </c>
      <c r="E737" s="357">
        <v>14.7</v>
      </c>
      <c r="F737" s="342"/>
      <c r="G737" s="342"/>
      <c r="H737" s="342"/>
      <c r="I737" s="342"/>
      <c r="J737" s="330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  <c r="AA737" s="69"/>
      <c r="AB737" s="69"/>
      <c r="AC737" s="69"/>
      <c r="AD737" s="69"/>
      <c r="AE737" s="69"/>
      <c r="AF737" s="69"/>
      <c r="AG737" s="69"/>
      <c r="AH737" s="69"/>
      <c r="AI737" s="69"/>
      <c r="AJ737" s="69"/>
      <c r="AK737" s="69"/>
      <c r="AL737" s="69"/>
      <c r="AM737" s="69"/>
      <c r="AN737" s="69"/>
      <c r="AO737" s="69"/>
      <c r="AP737" s="69"/>
      <c r="AQ737" s="69"/>
      <c r="AR737" s="69"/>
      <c r="AS737" s="69"/>
      <c r="AT737" s="69"/>
      <c r="AU737" s="69"/>
      <c r="AV737" s="69"/>
      <c r="AW737" s="69"/>
      <c r="AX737" s="69"/>
      <c r="AY737" s="69"/>
      <c r="AZ737" s="69"/>
      <c r="BA737" s="69"/>
      <c r="BB737" s="69"/>
      <c r="BC737" s="69"/>
      <c r="BD737" s="69"/>
      <c r="BE737" s="69"/>
      <c r="BF737" s="69"/>
      <c r="BG737" s="69"/>
      <c r="BH737" s="69"/>
      <c r="BI737" s="69"/>
      <c r="BJ737" s="69"/>
      <c r="BK737" s="69"/>
      <c r="BL737" s="69"/>
      <c r="BM737" s="69"/>
      <c r="BN737" s="69"/>
      <c r="BO737" s="69"/>
      <c r="BP737" s="69"/>
      <c r="BQ737" s="69"/>
      <c r="BR737" s="69"/>
      <c r="BS737" s="69"/>
      <c r="BT737" s="69"/>
      <c r="BU737" s="69"/>
      <c r="BV737" s="69"/>
      <c r="BW737" s="69"/>
      <c r="BX737" s="69"/>
      <c r="BY737" s="69"/>
      <c r="BZ737" s="69"/>
      <c r="CA737" s="69"/>
      <c r="CB737" s="69"/>
      <c r="CC737" s="69"/>
      <c r="CD737" s="69"/>
      <c r="CE737" s="69"/>
      <c r="CF737" s="69"/>
      <c r="CG737" s="69"/>
      <c r="CH737" s="69"/>
      <c r="CI737" s="69"/>
      <c r="CJ737" s="69"/>
      <c r="CK737" s="69"/>
      <c r="CL737" s="69"/>
      <c r="CM737" s="69"/>
      <c r="CN737" s="69"/>
      <c r="CO737" s="69"/>
      <c r="CP737" s="69"/>
      <c r="CQ737" s="69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</row>
    <row r="738" spans="1:114" s="26" customFormat="1" x14ac:dyDescent="0.25">
      <c r="A738" s="340"/>
      <c r="B738" s="318" t="s">
        <v>30</v>
      </c>
      <c r="C738" s="341"/>
      <c r="D738" s="370">
        <v>64.349999999999994</v>
      </c>
      <c r="E738" s="370">
        <v>45</v>
      </c>
      <c r="F738" s="342"/>
      <c r="G738" s="342"/>
      <c r="H738" s="342"/>
      <c r="I738" s="342"/>
      <c r="J738" s="330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  <c r="AA738" s="69"/>
      <c r="AB738" s="69"/>
      <c r="AC738" s="69"/>
      <c r="AD738" s="69"/>
      <c r="AE738" s="69"/>
      <c r="AF738" s="69"/>
      <c r="AG738" s="69"/>
      <c r="AH738" s="69"/>
      <c r="AI738" s="69"/>
      <c r="AJ738" s="69"/>
      <c r="AK738" s="69"/>
      <c r="AL738" s="69"/>
      <c r="AM738" s="69"/>
      <c r="AN738" s="69"/>
      <c r="AO738" s="69"/>
      <c r="AP738" s="69"/>
      <c r="AQ738" s="69"/>
      <c r="AR738" s="69"/>
      <c r="AS738" s="69"/>
      <c r="AT738" s="69"/>
      <c r="AU738" s="69"/>
      <c r="AV738" s="69"/>
      <c r="AW738" s="69"/>
      <c r="AX738" s="69"/>
      <c r="AY738" s="69"/>
      <c r="AZ738" s="69"/>
      <c r="BA738" s="69"/>
      <c r="BB738" s="69"/>
      <c r="BC738" s="69"/>
      <c r="BD738" s="69"/>
      <c r="BE738" s="69"/>
      <c r="BF738" s="69"/>
      <c r="BG738" s="69"/>
      <c r="BH738" s="69"/>
      <c r="BI738" s="69"/>
      <c r="BJ738" s="69"/>
      <c r="BK738" s="69"/>
      <c r="BL738" s="69"/>
      <c r="BM738" s="69"/>
      <c r="BN738" s="69"/>
      <c r="BO738" s="69"/>
      <c r="BP738" s="69"/>
      <c r="BQ738" s="69"/>
      <c r="BR738" s="69"/>
      <c r="BS738" s="69"/>
      <c r="BT738" s="69"/>
      <c r="BU738" s="69"/>
      <c r="BV738" s="69"/>
      <c r="BW738" s="69"/>
      <c r="BX738" s="69"/>
      <c r="BY738" s="69"/>
      <c r="BZ738" s="69"/>
      <c r="CA738" s="69"/>
      <c r="CB738" s="69"/>
      <c r="CC738" s="69"/>
      <c r="CD738" s="69"/>
      <c r="CE738" s="69"/>
      <c r="CF738" s="69"/>
      <c r="CG738" s="69"/>
      <c r="CH738" s="69"/>
      <c r="CI738" s="69"/>
      <c r="CJ738" s="69"/>
      <c r="CK738" s="69"/>
      <c r="CL738" s="69"/>
      <c r="CM738" s="69"/>
      <c r="CN738" s="69"/>
      <c r="CO738" s="69"/>
      <c r="CP738" s="69"/>
      <c r="CQ738" s="69"/>
    </row>
    <row r="739" spans="1:114" s="26" customFormat="1" x14ac:dyDescent="0.25">
      <c r="A739" s="340"/>
      <c r="B739" s="318" t="s">
        <v>32</v>
      </c>
      <c r="C739" s="341"/>
      <c r="D739" s="329">
        <v>7.5</v>
      </c>
      <c r="E739" s="370">
        <v>6</v>
      </c>
      <c r="F739" s="342"/>
      <c r="G739" s="329"/>
      <c r="H739" s="320"/>
      <c r="I739" s="329"/>
      <c r="J739" s="330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  <c r="AA739" s="69"/>
      <c r="AB739" s="69"/>
      <c r="AC739" s="69"/>
      <c r="AD739" s="69"/>
      <c r="AE739" s="69"/>
      <c r="AF739" s="69"/>
      <c r="AG739" s="69"/>
      <c r="AH739" s="69"/>
      <c r="AI739" s="69"/>
      <c r="AJ739" s="69"/>
      <c r="AK739" s="69"/>
      <c r="AL739" s="69"/>
      <c r="AM739" s="69"/>
      <c r="AN739" s="69"/>
      <c r="AO739" s="69"/>
      <c r="AP739" s="69"/>
      <c r="AQ739" s="69"/>
      <c r="AR739" s="69"/>
      <c r="AS739" s="69"/>
      <c r="AT739" s="69"/>
      <c r="AU739" s="69"/>
      <c r="AV739" s="69"/>
      <c r="AW739" s="69"/>
      <c r="AX739" s="69"/>
      <c r="AY739" s="69"/>
      <c r="AZ739" s="69"/>
      <c r="BA739" s="69"/>
      <c r="BB739" s="69"/>
      <c r="BC739" s="69"/>
      <c r="BD739" s="69"/>
      <c r="BE739" s="69"/>
      <c r="BF739" s="69"/>
      <c r="BG739" s="69"/>
      <c r="BH739" s="69"/>
      <c r="BI739" s="69"/>
      <c r="BJ739" s="69"/>
      <c r="BK739" s="69"/>
      <c r="BL739" s="69"/>
      <c r="BM739" s="69"/>
      <c r="BN739" s="69"/>
      <c r="BO739" s="69"/>
      <c r="BP739" s="69"/>
      <c r="BQ739" s="69"/>
      <c r="BR739" s="69"/>
      <c r="BS739" s="69"/>
      <c r="BT739" s="69"/>
      <c r="BU739" s="69"/>
      <c r="BV739" s="69"/>
      <c r="BW739" s="69"/>
      <c r="BX739" s="69"/>
      <c r="BY739" s="69"/>
      <c r="BZ739" s="69"/>
      <c r="CA739" s="69"/>
      <c r="CB739" s="69"/>
      <c r="CC739" s="69"/>
      <c r="CD739" s="69"/>
      <c r="CE739" s="69"/>
      <c r="CF739" s="69"/>
      <c r="CG739" s="69"/>
      <c r="CH739" s="69"/>
      <c r="CI739" s="69"/>
      <c r="CJ739" s="69"/>
      <c r="CK739" s="69"/>
      <c r="CL739" s="69"/>
      <c r="CM739" s="69"/>
      <c r="CN739" s="69"/>
      <c r="CO739" s="69"/>
      <c r="CP739" s="69"/>
      <c r="CQ739" s="69"/>
    </row>
    <row r="740" spans="1:114" s="26" customFormat="1" x14ac:dyDescent="0.25">
      <c r="A740" s="340"/>
      <c r="B740" s="318" t="s">
        <v>33</v>
      </c>
      <c r="C740" s="341"/>
      <c r="D740" s="370">
        <v>7.14</v>
      </c>
      <c r="E740" s="370">
        <v>5.9640000000000004</v>
      </c>
      <c r="F740" s="342"/>
      <c r="G740" s="329"/>
      <c r="H740" s="320"/>
      <c r="I740" s="329"/>
      <c r="J740" s="330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  <c r="AA740" s="69"/>
      <c r="AB740" s="69"/>
      <c r="AC740" s="69"/>
      <c r="AD740" s="69"/>
      <c r="AE740" s="69"/>
      <c r="AF740" s="69"/>
      <c r="AG740" s="69"/>
      <c r="AH740" s="69"/>
      <c r="AI740" s="69"/>
      <c r="AJ740" s="69"/>
      <c r="AK740" s="69"/>
      <c r="AL740" s="69"/>
      <c r="AM740" s="69"/>
      <c r="AN740" s="69"/>
      <c r="AO740" s="69"/>
      <c r="AP740" s="69"/>
      <c r="AQ740" s="69"/>
      <c r="AR740" s="69"/>
      <c r="AS740" s="69"/>
      <c r="AT740" s="69"/>
      <c r="AU740" s="69"/>
      <c r="AV740" s="69"/>
      <c r="AW740" s="69"/>
      <c r="AX740" s="69"/>
      <c r="AY740" s="69"/>
      <c r="AZ740" s="69"/>
      <c r="BA740" s="69"/>
      <c r="BB740" s="69"/>
      <c r="BC740" s="69"/>
      <c r="BD740" s="69"/>
      <c r="BE740" s="69"/>
      <c r="BF740" s="69"/>
      <c r="BG740" s="69"/>
      <c r="BH740" s="69"/>
      <c r="BI740" s="69"/>
      <c r="BJ740" s="69"/>
      <c r="BK740" s="69"/>
      <c r="BL740" s="69"/>
      <c r="BM740" s="69"/>
      <c r="BN740" s="69"/>
      <c r="BO740" s="69"/>
      <c r="BP740" s="69"/>
      <c r="BQ740" s="69"/>
      <c r="BR740" s="69"/>
      <c r="BS740" s="69"/>
      <c r="BT740" s="69"/>
      <c r="BU740" s="69"/>
      <c r="BV740" s="69"/>
      <c r="BW740" s="69"/>
      <c r="BX740" s="69"/>
      <c r="BY740" s="69"/>
      <c r="BZ740" s="69"/>
      <c r="CA740" s="69"/>
      <c r="CB740" s="69"/>
      <c r="CC740" s="69"/>
      <c r="CD740" s="69"/>
      <c r="CE740" s="69"/>
      <c r="CF740" s="69"/>
      <c r="CG740" s="69"/>
      <c r="CH740" s="69"/>
      <c r="CI740" s="69"/>
      <c r="CJ740" s="69"/>
      <c r="CK740" s="69"/>
      <c r="CL740" s="69"/>
      <c r="CM740" s="69"/>
      <c r="CN740" s="69"/>
      <c r="CO740" s="69"/>
      <c r="CP740" s="69"/>
      <c r="CQ740" s="69"/>
    </row>
    <row r="741" spans="1:114" s="26" customFormat="1" x14ac:dyDescent="0.25">
      <c r="A741" s="340"/>
      <c r="B741" s="318" t="s">
        <v>117</v>
      </c>
      <c r="C741" s="341"/>
      <c r="D741" s="370">
        <v>9</v>
      </c>
      <c r="E741" s="370">
        <v>9</v>
      </c>
      <c r="F741" s="342"/>
      <c r="G741" s="329"/>
      <c r="H741" s="320"/>
      <c r="I741" s="329"/>
      <c r="J741" s="330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  <c r="AA741" s="69"/>
      <c r="AB741" s="69"/>
      <c r="AC741" s="69"/>
      <c r="AD741" s="69"/>
      <c r="AE741" s="69"/>
      <c r="AF741" s="69"/>
      <c r="AG741" s="69"/>
      <c r="AH741" s="69"/>
      <c r="AI741" s="69"/>
      <c r="AJ741" s="69"/>
      <c r="AK741" s="69"/>
      <c r="AL741" s="69"/>
      <c r="AM741" s="69"/>
      <c r="AN741" s="69"/>
      <c r="AO741" s="69"/>
      <c r="AP741" s="69"/>
      <c r="AQ741" s="69"/>
      <c r="AR741" s="69"/>
      <c r="AS741" s="69"/>
      <c r="AT741" s="69"/>
      <c r="AU741" s="69"/>
      <c r="AV741" s="69"/>
      <c r="AW741" s="69"/>
      <c r="AX741" s="69"/>
      <c r="AY741" s="69"/>
      <c r="AZ741" s="69"/>
      <c r="BA741" s="69"/>
      <c r="BB741" s="69"/>
      <c r="BC741" s="69"/>
      <c r="BD741" s="69"/>
      <c r="BE741" s="69"/>
      <c r="BF741" s="69"/>
      <c r="BG741" s="69"/>
      <c r="BH741" s="69"/>
      <c r="BI741" s="69"/>
      <c r="BJ741" s="69"/>
      <c r="BK741" s="69"/>
      <c r="BL741" s="69"/>
      <c r="BM741" s="69"/>
      <c r="BN741" s="69"/>
      <c r="BO741" s="69"/>
      <c r="BP741" s="69"/>
      <c r="BQ741" s="69"/>
      <c r="BR741" s="69"/>
      <c r="BS741" s="69"/>
      <c r="BT741" s="69"/>
      <c r="BU741" s="69"/>
      <c r="BV741" s="69"/>
      <c r="BW741" s="69"/>
      <c r="BX741" s="69"/>
      <c r="BY741" s="69"/>
      <c r="BZ741" s="69"/>
      <c r="CA741" s="69"/>
      <c r="CB741" s="69"/>
      <c r="CC741" s="69"/>
      <c r="CD741" s="69"/>
      <c r="CE741" s="69"/>
      <c r="CF741" s="69"/>
      <c r="CG741" s="69"/>
      <c r="CH741" s="69"/>
      <c r="CI741" s="69"/>
      <c r="CJ741" s="69"/>
      <c r="CK741" s="69"/>
      <c r="CL741" s="69"/>
      <c r="CM741" s="69"/>
      <c r="CN741" s="69"/>
      <c r="CO741" s="69"/>
      <c r="CP741" s="69"/>
      <c r="CQ741" s="69"/>
    </row>
    <row r="742" spans="1:114" s="57" customFormat="1" x14ac:dyDescent="0.25">
      <c r="A742" s="340"/>
      <c r="B742" s="750" t="s">
        <v>34</v>
      </c>
      <c r="C742" s="341"/>
      <c r="D742" s="370">
        <v>1.5</v>
      </c>
      <c r="E742" s="370">
        <v>1.5</v>
      </c>
      <c r="F742" s="342"/>
      <c r="G742" s="329"/>
      <c r="H742" s="320"/>
      <c r="I742" s="329"/>
      <c r="J742" s="330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  <c r="AG742" s="68"/>
      <c r="AH742" s="68"/>
      <c r="AI742" s="68"/>
      <c r="AJ742" s="68"/>
      <c r="AK742" s="68"/>
      <c r="AL742" s="68"/>
      <c r="AM742" s="68"/>
      <c r="AN742" s="68"/>
      <c r="AO742" s="68"/>
      <c r="AP742" s="68"/>
      <c r="AQ742" s="68"/>
      <c r="AR742" s="68"/>
      <c r="AS742" s="68"/>
      <c r="AT742" s="68"/>
      <c r="AU742" s="68"/>
      <c r="AV742" s="68"/>
      <c r="AW742" s="68"/>
      <c r="AX742" s="68"/>
      <c r="AY742" s="68"/>
      <c r="AZ742" s="68"/>
      <c r="BA742" s="68"/>
      <c r="BB742" s="68"/>
      <c r="BC742" s="68"/>
      <c r="BD742" s="68"/>
      <c r="BE742" s="68"/>
      <c r="BF742" s="68"/>
      <c r="BG742" s="68"/>
      <c r="BH742" s="68"/>
      <c r="BI742" s="68"/>
      <c r="BJ742" s="68"/>
      <c r="BK742" s="68"/>
      <c r="BL742" s="68"/>
      <c r="BM742" s="68"/>
      <c r="BN742" s="68"/>
      <c r="BO742" s="68"/>
      <c r="BP742" s="68"/>
      <c r="BQ742" s="68"/>
      <c r="BR742" s="68"/>
      <c r="BS742" s="68"/>
      <c r="BT742" s="68"/>
      <c r="BU742" s="68"/>
      <c r="BV742" s="68"/>
      <c r="BW742" s="68"/>
      <c r="BX742" s="68"/>
      <c r="BY742" s="68"/>
      <c r="BZ742" s="68"/>
      <c r="CA742" s="68"/>
      <c r="CB742" s="68"/>
      <c r="CC742" s="68"/>
      <c r="CD742" s="68"/>
      <c r="CE742" s="68"/>
      <c r="CF742" s="68"/>
      <c r="CG742" s="68"/>
      <c r="CH742" s="68"/>
      <c r="CI742" s="68"/>
      <c r="CJ742" s="68"/>
      <c r="CK742" s="68"/>
      <c r="CL742" s="68"/>
      <c r="CM742" s="68"/>
      <c r="CN742" s="68"/>
      <c r="CO742" s="68"/>
      <c r="CP742" s="68"/>
      <c r="CQ742" s="68"/>
    </row>
    <row r="743" spans="1:114" s="57" customFormat="1" x14ac:dyDescent="0.25">
      <c r="A743" s="340"/>
      <c r="B743" s="750" t="s">
        <v>19</v>
      </c>
      <c r="C743" s="341"/>
      <c r="D743" s="341">
        <v>0.5</v>
      </c>
      <c r="E743" s="341">
        <v>0.5</v>
      </c>
      <c r="F743" s="342"/>
      <c r="G743" s="329"/>
      <c r="H743" s="320"/>
      <c r="I743" s="329"/>
      <c r="J743" s="330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  <c r="AG743" s="68"/>
      <c r="AH743" s="68"/>
      <c r="AI743" s="68"/>
      <c r="AJ743" s="68"/>
      <c r="AK743" s="68"/>
      <c r="AL743" s="68"/>
      <c r="AM743" s="68"/>
      <c r="AN743" s="68"/>
      <c r="AO743" s="68"/>
      <c r="AP743" s="68"/>
      <c r="AQ743" s="68"/>
      <c r="AR743" s="68"/>
      <c r="AS743" s="68"/>
      <c r="AT743" s="68"/>
      <c r="AU743" s="68"/>
      <c r="AV743" s="68"/>
      <c r="AW743" s="68"/>
      <c r="AX743" s="68"/>
      <c r="AY743" s="68"/>
      <c r="AZ743" s="68"/>
      <c r="BA743" s="68"/>
      <c r="BB743" s="68"/>
      <c r="BC743" s="68"/>
      <c r="BD743" s="68"/>
      <c r="BE743" s="68"/>
      <c r="BF743" s="68"/>
      <c r="BG743" s="68"/>
      <c r="BH743" s="68"/>
      <c r="BI743" s="68"/>
      <c r="BJ743" s="68"/>
      <c r="BK743" s="68"/>
      <c r="BL743" s="68"/>
      <c r="BM743" s="68"/>
      <c r="BN743" s="68"/>
      <c r="BO743" s="68"/>
      <c r="BP743" s="68"/>
      <c r="BQ743" s="68"/>
      <c r="BR743" s="68"/>
      <c r="BS743" s="68"/>
      <c r="BT743" s="68"/>
      <c r="BU743" s="68"/>
      <c r="BV743" s="68"/>
      <c r="BW743" s="68"/>
      <c r="BX743" s="68"/>
      <c r="BY743" s="68"/>
      <c r="BZ743" s="68"/>
      <c r="CA743" s="68"/>
      <c r="CB743" s="68"/>
      <c r="CC743" s="68"/>
      <c r="CD743" s="68"/>
      <c r="CE743" s="68"/>
      <c r="CF743" s="68"/>
      <c r="CG743" s="68"/>
      <c r="CH743" s="68"/>
      <c r="CI743" s="68"/>
      <c r="CJ743" s="68"/>
      <c r="CK743" s="68"/>
      <c r="CL743" s="68"/>
      <c r="CM743" s="68"/>
      <c r="CN743" s="68"/>
      <c r="CO743" s="68"/>
      <c r="CP743" s="68"/>
      <c r="CQ743" s="68"/>
    </row>
    <row r="744" spans="1:114" s="57" customFormat="1" x14ac:dyDescent="0.25">
      <c r="A744" s="340"/>
      <c r="B744" s="388" t="s">
        <v>17</v>
      </c>
      <c r="C744" s="341"/>
      <c r="D744" s="370">
        <v>108</v>
      </c>
      <c r="E744" s="370">
        <v>108</v>
      </c>
      <c r="F744" s="342"/>
      <c r="G744" s="329"/>
      <c r="H744" s="320"/>
      <c r="I744" s="329"/>
      <c r="J744" s="330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  <c r="AK744" s="68"/>
      <c r="AL744" s="68"/>
      <c r="AM744" s="68"/>
      <c r="AN744" s="68"/>
      <c r="AO744" s="68"/>
      <c r="AP744" s="68"/>
      <c r="AQ744" s="68"/>
      <c r="AR744" s="68"/>
      <c r="AS744" s="68"/>
      <c r="AT744" s="68"/>
      <c r="AU744" s="68"/>
      <c r="AV744" s="68"/>
      <c r="AW744" s="68"/>
      <c r="AX744" s="68"/>
      <c r="AY744" s="68"/>
      <c r="AZ744" s="68"/>
      <c r="BA744" s="68"/>
      <c r="BB744" s="68"/>
      <c r="BC744" s="68"/>
      <c r="BD744" s="68"/>
      <c r="BE744" s="68"/>
      <c r="BF744" s="68"/>
      <c r="BG744" s="68"/>
      <c r="BH744" s="68"/>
      <c r="BI744" s="68"/>
      <c r="BJ744" s="68"/>
      <c r="BK744" s="68"/>
      <c r="BL744" s="68"/>
      <c r="BM744" s="68"/>
      <c r="BN744" s="68"/>
      <c r="BO744" s="68"/>
      <c r="BP744" s="68"/>
      <c r="BQ744" s="68"/>
      <c r="BR744" s="68"/>
      <c r="BS744" s="68"/>
      <c r="BT744" s="68"/>
      <c r="BU744" s="68"/>
      <c r="BV744" s="68"/>
      <c r="BW744" s="68"/>
      <c r="BX744" s="68"/>
      <c r="BY744" s="68"/>
      <c r="BZ744" s="68"/>
      <c r="CA744" s="68"/>
      <c r="CB744" s="68"/>
      <c r="CC744" s="68"/>
      <c r="CD744" s="68"/>
      <c r="CE744" s="68"/>
      <c r="CF744" s="68"/>
      <c r="CG744" s="68"/>
      <c r="CH744" s="68"/>
      <c r="CI744" s="68"/>
      <c r="CJ744" s="68"/>
      <c r="CK744" s="68"/>
      <c r="CL744" s="68"/>
      <c r="CM744" s="68"/>
      <c r="CN744" s="68"/>
      <c r="CO744" s="68"/>
      <c r="CP744" s="68"/>
      <c r="CQ744" s="68"/>
    </row>
    <row r="745" spans="1:114" s="58" customFormat="1" x14ac:dyDescent="0.25">
      <c r="A745" s="355" t="s">
        <v>391</v>
      </c>
      <c r="B745" s="365"/>
      <c r="C745" s="366">
        <v>60</v>
      </c>
      <c r="D745" s="367"/>
      <c r="E745" s="329"/>
      <c r="F745" s="342">
        <v>6.3</v>
      </c>
      <c r="G745" s="329">
        <v>5.9</v>
      </c>
      <c r="H745" s="367">
        <v>22</v>
      </c>
      <c r="I745" s="342">
        <v>166</v>
      </c>
      <c r="J745" s="356" t="s">
        <v>441</v>
      </c>
      <c r="K745" s="120"/>
      <c r="L745" s="120"/>
      <c r="M745" s="120"/>
      <c r="N745" s="120"/>
      <c r="O745" s="120"/>
      <c r="P745" s="120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  <c r="AJ745" s="62"/>
      <c r="AK745" s="62"/>
      <c r="AL745" s="62"/>
      <c r="AM745" s="62"/>
      <c r="AN745" s="62"/>
      <c r="AO745" s="62"/>
      <c r="AP745" s="62"/>
      <c r="AQ745" s="62"/>
      <c r="AR745" s="62"/>
      <c r="AS745" s="62"/>
      <c r="AT745" s="62"/>
      <c r="AU745" s="62"/>
      <c r="AV745" s="62"/>
      <c r="AW745" s="62"/>
      <c r="AX745" s="62"/>
      <c r="AY745" s="62"/>
      <c r="AZ745" s="62"/>
      <c r="BA745" s="62"/>
      <c r="BB745" s="62"/>
      <c r="BC745" s="62"/>
      <c r="BD745" s="62"/>
      <c r="BE745" s="62"/>
      <c r="BF745" s="62"/>
      <c r="BG745" s="62"/>
      <c r="BH745" s="62"/>
      <c r="BI745" s="62"/>
      <c r="BJ745" s="62"/>
      <c r="BK745" s="62"/>
      <c r="BL745" s="62"/>
      <c r="BM745" s="62"/>
      <c r="BN745" s="62"/>
      <c r="BO745" s="62"/>
      <c r="BP745" s="62"/>
      <c r="BQ745" s="62"/>
      <c r="BR745" s="62"/>
      <c r="BS745" s="62"/>
      <c r="BT745" s="62"/>
      <c r="BU745" s="62"/>
      <c r="BV745" s="62"/>
      <c r="BW745" s="62"/>
      <c r="BX745" s="62"/>
      <c r="BY745" s="62"/>
      <c r="BZ745" s="62"/>
      <c r="CA745" s="62"/>
      <c r="CB745" s="62"/>
      <c r="CC745" s="62"/>
      <c r="CD745" s="62"/>
      <c r="CE745" s="62"/>
      <c r="CF745" s="62"/>
      <c r="CG745" s="62"/>
      <c r="CH745" s="62"/>
      <c r="CI745" s="62"/>
      <c r="CJ745" s="62"/>
      <c r="CK745" s="62"/>
      <c r="CL745" s="62"/>
      <c r="CM745" s="62"/>
      <c r="CN745" s="62"/>
      <c r="CO745" s="62"/>
      <c r="CP745" s="62"/>
      <c r="CQ745" s="62"/>
      <c r="CR745" s="62"/>
      <c r="CS745" s="62"/>
      <c r="CT745" s="62"/>
      <c r="CU745" s="62"/>
      <c r="CV745" s="62"/>
      <c r="CW745" s="62"/>
      <c r="CX745" s="62"/>
      <c r="CY745" s="62"/>
      <c r="CZ745" s="62"/>
      <c r="DA745" s="62"/>
      <c r="DB745" s="62"/>
      <c r="DC745" s="62"/>
      <c r="DD745" s="62"/>
      <c r="DE745" s="62"/>
      <c r="DF745" s="62"/>
    </row>
    <row r="746" spans="1:114" s="58" customFormat="1" ht="31.5" x14ac:dyDescent="0.25">
      <c r="A746" s="355"/>
      <c r="B746" s="365" t="s">
        <v>393</v>
      </c>
      <c r="C746" s="366"/>
      <c r="D746" s="367">
        <v>1</v>
      </c>
      <c r="E746" s="329">
        <v>1</v>
      </c>
      <c r="F746" s="342"/>
      <c r="G746" s="329"/>
      <c r="H746" s="367"/>
      <c r="I746" s="342"/>
      <c r="J746" s="356"/>
      <c r="K746" s="120"/>
      <c r="L746" s="120"/>
      <c r="M746" s="120"/>
      <c r="N746" s="120"/>
      <c r="O746" s="120"/>
      <c r="P746" s="120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  <c r="AJ746" s="62"/>
      <c r="AK746" s="62"/>
      <c r="AL746" s="62"/>
      <c r="AM746" s="62"/>
      <c r="AN746" s="62"/>
      <c r="AO746" s="62"/>
      <c r="AP746" s="62"/>
      <c r="AQ746" s="62"/>
      <c r="AR746" s="62"/>
      <c r="AS746" s="62"/>
      <c r="AT746" s="62"/>
      <c r="AU746" s="62"/>
      <c r="AV746" s="62"/>
      <c r="AW746" s="62"/>
      <c r="AX746" s="62"/>
      <c r="AY746" s="62"/>
      <c r="AZ746" s="62"/>
      <c r="BA746" s="62"/>
      <c r="BB746" s="62"/>
      <c r="BC746" s="62"/>
      <c r="BD746" s="62"/>
      <c r="BE746" s="62"/>
      <c r="BF746" s="62"/>
      <c r="BG746" s="62"/>
      <c r="BH746" s="62"/>
      <c r="BI746" s="62"/>
      <c r="BJ746" s="62"/>
      <c r="BK746" s="62"/>
      <c r="BL746" s="62"/>
      <c r="BM746" s="62"/>
      <c r="BN746" s="62"/>
      <c r="BO746" s="62"/>
      <c r="BP746" s="62"/>
      <c r="BQ746" s="62"/>
      <c r="BR746" s="62"/>
      <c r="BS746" s="62"/>
      <c r="BT746" s="62"/>
      <c r="BU746" s="62"/>
      <c r="BV746" s="62"/>
      <c r="BW746" s="62"/>
      <c r="BX746" s="62"/>
      <c r="BY746" s="62"/>
      <c r="BZ746" s="62"/>
      <c r="CA746" s="62"/>
      <c r="CB746" s="62"/>
      <c r="CC746" s="62"/>
      <c r="CD746" s="62"/>
      <c r="CE746" s="62"/>
      <c r="CF746" s="62"/>
      <c r="CG746" s="62"/>
      <c r="CH746" s="62"/>
      <c r="CI746" s="62"/>
      <c r="CJ746" s="62"/>
      <c r="CK746" s="62"/>
      <c r="CL746" s="62"/>
      <c r="CM746" s="62"/>
      <c r="CN746" s="62"/>
      <c r="CO746" s="62"/>
      <c r="CP746" s="62"/>
      <c r="CQ746" s="62"/>
      <c r="CR746" s="62"/>
      <c r="CS746" s="62"/>
      <c r="CT746" s="62"/>
      <c r="CU746" s="62"/>
      <c r="CV746" s="62"/>
      <c r="CW746" s="62"/>
      <c r="CX746" s="62"/>
      <c r="CY746" s="62"/>
      <c r="CZ746" s="62"/>
      <c r="DA746" s="62"/>
      <c r="DB746" s="62"/>
      <c r="DC746" s="62"/>
      <c r="DD746" s="62"/>
      <c r="DE746" s="62"/>
      <c r="DF746" s="62"/>
    </row>
    <row r="747" spans="1:114" s="58" customFormat="1" x14ac:dyDescent="0.25">
      <c r="A747" s="355"/>
      <c r="B747" s="750" t="s">
        <v>34</v>
      </c>
      <c r="C747" s="366"/>
      <c r="D747" s="367">
        <v>1</v>
      </c>
      <c r="E747" s="329">
        <v>1</v>
      </c>
      <c r="F747" s="367"/>
      <c r="G747" s="329"/>
      <c r="H747" s="367"/>
      <c r="I747" s="342"/>
      <c r="J747" s="356"/>
      <c r="K747" s="120"/>
      <c r="L747" s="120"/>
      <c r="M747" s="120"/>
      <c r="N747" s="120"/>
      <c r="O747" s="120"/>
      <c r="P747" s="120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  <c r="AM747" s="62"/>
      <c r="AN747" s="62"/>
      <c r="AO747" s="62"/>
      <c r="AP747" s="62"/>
      <c r="AQ747" s="62"/>
      <c r="AR747" s="62"/>
      <c r="AS747" s="62"/>
      <c r="AT747" s="62"/>
      <c r="AU747" s="62"/>
      <c r="AV747" s="62"/>
      <c r="AW747" s="62"/>
      <c r="AX747" s="62"/>
      <c r="AY747" s="62"/>
      <c r="AZ747" s="62"/>
      <c r="BA747" s="62"/>
      <c r="BB747" s="62"/>
      <c r="BC747" s="62"/>
      <c r="BD747" s="62"/>
      <c r="BE747" s="62"/>
      <c r="BF747" s="62"/>
      <c r="BG747" s="62"/>
      <c r="BH747" s="62"/>
      <c r="BI747" s="62"/>
      <c r="BJ747" s="62"/>
      <c r="BK747" s="62"/>
      <c r="BL747" s="62"/>
      <c r="BM747" s="62"/>
      <c r="BN747" s="62"/>
      <c r="BO747" s="62"/>
      <c r="BP747" s="62"/>
      <c r="BQ747" s="62"/>
      <c r="BR747" s="62"/>
      <c r="BS747" s="62"/>
      <c r="BT747" s="62"/>
      <c r="BU747" s="62"/>
      <c r="BV747" s="62"/>
      <c r="BW747" s="62"/>
      <c r="BX747" s="62"/>
      <c r="BY747" s="62"/>
      <c r="BZ747" s="62"/>
      <c r="CA747" s="62"/>
      <c r="CB747" s="62"/>
      <c r="CC747" s="62"/>
      <c r="CD747" s="62"/>
      <c r="CE747" s="62"/>
      <c r="CF747" s="62"/>
      <c r="CG747" s="62"/>
      <c r="CH747" s="62"/>
      <c r="CI747" s="62"/>
      <c r="CJ747" s="62"/>
      <c r="CK747" s="62"/>
      <c r="CL747" s="62"/>
      <c r="CM747" s="62"/>
      <c r="CN747" s="62"/>
      <c r="CO747" s="62"/>
      <c r="CP747" s="62"/>
      <c r="CQ747" s="62"/>
      <c r="CR747" s="62"/>
      <c r="CS747" s="62"/>
      <c r="CT747" s="62"/>
      <c r="CU747" s="62"/>
      <c r="CV747" s="62"/>
      <c r="CW747" s="62"/>
      <c r="CX747" s="62"/>
      <c r="CY747" s="62"/>
      <c r="CZ747" s="62"/>
      <c r="DA747" s="62"/>
      <c r="DB747" s="62"/>
      <c r="DC747" s="62"/>
      <c r="DD747" s="62"/>
      <c r="DE747" s="62"/>
      <c r="DF747" s="62"/>
    </row>
    <row r="748" spans="1:114" s="35" customFormat="1" x14ac:dyDescent="0.25">
      <c r="A748" s="340" t="s">
        <v>90</v>
      </c>
      <c r="B748" s="318"/>
      <c r="C748" s="341">
        <v>110</v>
      </c>
      <c r="D748" s="320"/>
      <c r="E748" s="329"/>
      <c r="F748" s="320">
        <v>3.13</v>
      </c>
      <c r="G748" s="329">
        <v>3.76</v>
      </c>
      <c r="H748" s="320">
        <v>13.03</v>
      </c>
      <c r="I748" s="342">
        <v>131.15</v>
      </c>
      <c r="J748" s="356" t="s">
        <v>203</v>
      </c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  <c r="AA748" s="96"/>
      <c r="AB748" s="96"/>
      <c r="AC748" s="96"/>
      <c r="AD748" s="96"/>
      <c r="AE748" s="96"/>
      <c r="AF748" s="96"/>
      <c r="AG748" s="96"/>
      <c r="AH748" s="96"/>
      <c r="AI748" s="96"/>
      <c r="AJ748" s="96"/>
      <c r="AK748" s="96"/>
      <c r="AL748" s="96"/>
      <c r="AM748" s="96"/>
      <c r="AN748" s="96"/>
      <c r="AO748" s="96"/>
      <c r="AP748" s="96"/>
      <c r="AQ748" s="96"/>
      <c r="AR748" s="96"/>
      <c r="AS748" s="96"/>
      <c r="AT748" s="96"/>
      <c r="AU748" s="96"/>
      <c r="AV748" s="96"/>
      <c r="AW748" s="96"/>
      <c r="AX748" s="96"/>
      <c r="AY748" s="96"/>
      <c r="AZ748" s="96"/>
      <c r="BA748" s="96"/>
      <c r="BB748" s="96"/>
      <c r="BC748" s="96"/>
      <c r="BD748" s="96"/>
      <c r="BE748" s="96"/>
      <c r="BF748" s="96"/>
      <c r="BG748" s="96"/>
      <c r="BH748" s="96"/>
      <c r="BI748" s="96"/>
      <c r="BJ748" s="96"/>
      <c r="BK748" s="96"/>
      <c r="BL748" s="96"/>
      <c r="BM748" s="96"/>
      <c r="BN748" s="96"/>
      <c r="BO748" s="96"/>
      <c r="BP748" s="96"/>
      <c r="BQ748" s="96"/>
      <c r="BR748" s="96"/>
      <c r="BS748" s="96"/>
      <c r="BT748" s="96"/>
      <c r="BU748" s="96"/>
      <c r="BV748" s="96"/>
      <c r="BW748" s="96"/>
      <c r="BX748" s="96"/>
      <c r="BY748" s="96"/>
      <c r="BZ748" s="96"/>
      <c r="CA748" s="96"/>
      <c r="CB748" s="96"/>
      <c r="CC748" s="96"/>
      <c r="CD748" s="96"/>
      <c r="CE748" s="96"/>
      <c r="CF748" s="96"/>
      <c r="CG748" s="96"/>
      <c r="CH748" s="96"/>
      <c r="CI748" s="96"/>
      <c r="CJ748" s="96"/>
      <c r="CK748" s="96"/>
      <c r="CL748" s="96"/>
      <c r="CM748" s="96"/>
      <c r="CN748" s="96"/>
      <c r="CO748" s="96"/>
      <c r="CP748" s="96"/>
      <c r="CQ748" s="96"/>
    </row>
    <row r="749" spans="1:114" s="35" customFormat="1" x14ac:dyDescent="0.25">
      <c r="A749" s="340"/>
      <c r="B749" s="318" t="s">
        <v>30</v>
      </c>
      <c r="C749" s="341"/>
      <c r="D749" s="320">
        <v>135.03</v>
      </c>
      <c r="E749" s="329">
        <v>94.43</v>
      </c>
      <c r="F749" s="320"/>
      <c r="G749" s="329"/>
      <c r="H749" s="320"/>
      <c r="I749" s="342"/>
      <c r="J749" s="330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  <c r="AA749" s="96"/>
      <c r="AB749" s="96"/>
      <c r="AC749" s="96"/>
      <c r="AD749" s="96"/>
      <c r="AE749" s="96"/>
      <c r="AF749" s="96"/>
      <c r="AG749" s="96"/>
      <c r="AH749" s="96"/>
      <c r="AI749" s="96"/>
      <c r="AJ749" s="96"/>
      <c r="AK749" s="96"/>
      <c r="AL749" s="96"/>
      <c r="AM749" s="96"/>
      <c r="AN749" s="96"/>
      <c r="AO749" s="96"/>
      <c r="AP749" s="96"/>
      <c r="AQ749" s="96"/>
      <c r="AR749" s="96"/>
      <c r="AS749" s="96"/>
      <c r="AT749" s="96"/>
      <c r="AU749" s="96"/>
      <c r="AV749" s="96"/>
      <c r="AW749" s="96"/>
      <c r="AX749" s="96"/>
      <c r="AY749" s="96"/>
      <c r="AZ749" s="96"/>
      <c r="BA749" s="96"/>
      <c r="BB749" s="96"/>
      <c r="BC749" s="96"/>
      <c r="BD749" s="96"/>
      <c r="BE749" s="96"/>
      <c r="BF749" s="96"/>
      <c r="BG749" s="96"/>
      <c r="BH749" s="96"/>
      <c r="BI749" s="96"/>
      <c r="BJ749" s="96"/>
      <c r="BK749" s="96"/>
      <c r="BL749" s="96"/>
      <c r="BM749" s="96"/>
      <c r="BN749" s="96"/>
      <c r="BO749" s="96"/>
      <c r="BP749" s="96"/>
      <c r="BQ749" s="96"/>
      <c r="BR749" s="96"/>
      <c r="BS749" s="96"/>
      <c r="BT749" s="96"/>
      <c r="BU749" s="96"/>
      <c r="BV749" s="96"/>
      <c r="BW749" s="96"/>
      <c r="BX749" s="96"/>
      <c r="BY749" s="96"/>
      <c r="BZ749" s="96"/>
      <c r="CA749" s="96"/>
      <c r="CB749" s="96"/>
      <c r="CC749" s="96"/>
      <c r="CD749" s="96"/>
      <c r="CE749" s="96"/>
      <c r="CF749" s="96"/>
      <c r="CG749" s="96"/>
      <c r="CH749" s="96"/>
      <c r="CI749" s="96"/>
      <c r="CJ749" s="96"/>
      <c r="CK749" s="96"/>
      <c r="CL749" s="96"/>
      <c r="CM749" s="96"/>
      <c r="CN749" s="96"/>
      <c r="CO749" s="96"/>
      <c r="CP749" s="96"/>
      <c r="CQ749" s="96"/>
    </row>
    <row r="750" spans="1:114" s="35" customFormat="1" x14ac:dyDescent="0.25">
      <c r="A750" s="340"/>
      <c r="B750" s="318" t="s">
        <v>16</v>
      </c>
      <c r="C750" s="341"/>
      <c r="D750" s="320">
        <v>17.38</v>
      </c>
      <c r="E750" s="329">
        <v>16.5</v>
      </c>
      <c r="F750" s="320"/>
      <c r="G750" s="329"/>
      <c r="H750" s="320"/>
      <c r="I750" s="342"/>
      <c r="J750" s="330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  <c r="AA750" s="96"/>
      <c r="AB750" s="96"/>
      <c r="AC750" s="96"/>
      <c r="AD750" s="96"/>
      <c r="AE750" s="96"/>
      <c r="AF750" s="96"/>
      <c r="AG750" s="96"/>
      <c r="AH750" s="96"/>
      <c r="AI750" s="96"/>
      <c r="AJ750" s="96"/>
      <c r="AK750" s="96"/>
      <c r="AL750" s="96"/>
      <c r="AM750" s="96"/>
      <c r="AN750" s="96"/>
      <c r="AO750" s="96"/>
      <c r="AP750" s="96"/>
      <c r="AQ750" s="96"/>
      <c r="AR750" s="96"/>
      <c r="AS750" s="96"/>
      <c r="AT750" s="96"/>
      <c r="AU750" s="96"/>
      <c r="AV750" s="96"/>
      <c r="AW750" s="96"/>
      <c r="AX750" s="96"/>
      <c r="AY750" s="96"/>
      <c r="AZ750" s="96"/>
      <c r="BA750" s="96"/>
      <c r="BB750" s="96"/>
      <c r="BC750" s="96"/>
      <c r="BD750" s="96"/>
      <c r="BE750" s="96"/>
      <c r="BF750" s="96"/>
      <c r="BG750" s="96"/>
      <c r="BH750" s="96"/>
      <c r="BI750" s="96"/>
      <c r="BJ750" s="96"/>
      <c r="BK750" s="96"/>
      <c r="BL750" s="96"/>
      <c r="BM750" s="96"/>
      <c r="BN750" s="96"/>
      <c r="BO750" s="96"/>
      <c r="BP750" s="96"/>
      <c r="BQ750" s="96"/>
      <c r="BR750" s="96"/>
      <c r="BS750" s="96"/>
      <c r="BT750" s="96"/>
      <c r="BU750" s="96"/>
      <c r="BV750" s="96"/>
      <c r="BW750" s="96"/>
      <c r="BX750" s="96"/>
      <c r="BY750" s="96"/>
      <c r="BZ750" s="96"/>
      <c r="CA750" s="96"/>
      <c r="CB750" s="96"/>
      <c r="CC750" s="96"/>
      <c r="CD750" s="96"/>
      <c r="CE750" s="96"/>
      <c r="CF750" s="96"/>
      <c r="CG750" s="96"/>
      <c r="CH750" s="96"/>
      <c r="CI750" s="96"/>
      <c r="CJ750" s="96"/>
      <c r="CK750" s="96"/>
      <c r="CL750" s="96"/>
      <c r="CM750" s="96"/>
      <c r="CN750" s="96"/>
      <c r="CO750" s="96"/>
      <c r="CP750" s="96"/>
      <c r="CQ750" s="96"/>
    </row>
    <row r="751" spans="1:114" s="35" customFormat="1" x14ac:dyDescent="0.25">
      <c r="A751" s="340"/>
      <c r="B751" s="318" t="s">
        <v>20</v>
      </c>
      <c r="C751" s="341"/>
      <c r="D751" s="320">
        <v>3</v>
      </c>
      <c r="E751" s="329">
        <v>3</v>
      </c>
      <c r="F751" s="320"/>
      <c r="G751" s="329"/>
      <c r="H751" s="320"/>
      <c r="I751" s="342"/>
      <c r="J751" s="330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  <c r="AA751" s="96"/>
      <c r="AB751" s="96"/>
      <c r="AC751" s="96"/>
      <c r="AD751" s="96"/>
      <c r="AE751" s="96"/>
      <c r="AF751" s="96"/>
      <c r="AG751" s="96"/>
      <c r="AH751" s="96"/>
      <c r="AI751" s="96"/>
      <c r="AJ751" s="96"/>
      <c r="AK751" s="96"/>
      <c r="AL751" s="96"/>
      <c r="AM751" s="96"/>
      <c r="AN751" s="96"/>
      <c r="AO751" s="96"/>
      <c r="AP751" s="96"/>
      <c r="AQ751" s="96"/>
      <c r="AR751" s="96"/>
      <c r="AS751" s="96"/>
      <c r="AT751" s="96"/>
      <c r="AU751" s="96"/>
      <c r="AV751" s="96"/>
      <c r="AW751" s="96"/>
      <c r="AX751" s="96"/>
      <c r="AY751" s="96"/>
      <c r="AZ751" s="96"/>
      <c r="BA751" s="96"/>
      <c r="BB751" s="96"/>
      <c r="BC751" s="96"/>
      <c r="BD751" s="96"/>
      <c r="BE751" s="96"/>
      <c r="BF751" s="96"/>
      <c r="BG751" s="96"/>
      <c r="BH751" s="96"/>
      <c r="BI751" s="96"/>
      <c r="BJ751" s="96"/>
      <c r="BK751" s="96"/>
      <c r="BL751" s="96"/>
      <c r="BM751" s="96"/>
      <c r="BN751" s="96"/>
      <c r="BO751" s="96"/>
      <c r="BP751" s="96"/>
      <c r="BQ751" s="96"/>
      <c r="BR751" s="96"/>
      <c r="BS751" s="96"/>
      <c r="BT751" s="96"/>
      <c r="BU751" s="96"/>
      <c r="BV751" s="96"/>
      <c r="BW751" s="96"/>
      <c r="BX751" s="96"/>
      <c r="BY751" s="96"/>
      <c r="BZ751" s="96"/>
      <c r="CA751" s="96"/>
      <c r="CB751" s="96"/>
      <c r="CC751" s="96"/>
      <c r="CD751" s="96"/>
      <c r="CE751" s="96"/>
      <c r="CF751" s="96"/>
      <c r="CG751" s="96"/>
      <c r="CH751" s="96"/>
      <c r="CI751" s="96"/>
      <c r="CJ751" s="96"/>
      <c r="CK751" s="96"/>
      <c r="CL751" s="96"/>
      <c r="CM751" s="96"/>
      <c r="CN751" s="96"/>
      <c r="CO751" s="96"/>
      <c r="CP751" s="96"/>
      <c r="CQ751" s="96"/>
    </row>
    <row r="752" spans="1:114" s="35" customFormat="1" x14ac:dyDescent="0.25">
      <c r="A752" s="340"/>
      <c r="B752" s="750" t="s">
        <v>19</v>
      </c>
      <c r="C752" s="341"/>
      <c r="D752" s="320">
        <v>0.9</v>
      </c>
      <c r="E752" s="329">
        <v>0.9</v>
      </c>
      <c r="F752" s="320"/>
      <c r="G752" s="329"/>
      <c r="H752" s="320"/>
      <c r="I752" s="342"/>
      <c r="J752" s="330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  <c r="AA752" s="96"/>
      <c r="AB752" s="96"/>
      <c r="AC752" s="96"/>
      <c r="AD752" s="96"/>
      <c r="AE752" s="96"/>
      <c r="AF752" s="96"/>
      <c r="AG752" s="96"/>
      <c r="AH752" s="96"/>
      <c r="AI752" s="96"/>
      <c r="AJ752" s="96"/>
      <c r="AK752" s="96"/>
      <c r="AL752" s="96"/>
      <c r="AM752" s="96"/>
      <c r="AN752" s="96"/>
      <c r="AO752" s="96"/>
      <c r="AP752" s="96"/>
      <c r="AQ752" s="96"/>
      <c r="AR752" s="96"/>
      <c r="AS752" s="96"/>
      <c r="AT752" s="96"/>
      <c r="AU752" s="96"/>
      <c r="AV752" s="96"/>
      <c r="AW752" s="96"/>
      <c r="AX752" s="96"/>
      <c r="AY752" s="96"/>
      <c r="AZ752" s="96"/>
      <c r="BA752" s="96"/>
      <c r="BB752" s="96"/>
      <c r="BC752" s="96"/>
      <c r="BD752" s="96"/>
      <c r="BE752" s="96"/>
      <c r="BF752" s="96"/>
      <c r="BG752" s="96"/>
      <c r="BH752" s="96"/>
      <c r="BI752" s="96"/>
      <c r="BJ752" s="96"/>
      <c r="BK752" s="96"/>
      <c r="BL752" s="96"/>
      <c r="BM752" s="96"/>
      <c r="BN752" s="96"/>
      <c r="BO752" s="96"/>
      <c r="BP752" s="96"/>
      <c r="BQ752" s="96"/>
      <c r="BR752" s="96"/>
      <c r="BS752" s="96"/>
      <c r="BT752" s="96"/>
      <c r="BU752" s="96"/>
      <c r="BV752" s="96"/>
      <c r="BW752" s="96"/>
      <c r="BX752" s="96"/>
      <c r="BY752" s="96"/>
      <c r="BZ752" s="96"/>
      <c r="CA752" s="96"/>
      <c r="CB752" s="96"/>
      <c r="CC752" s="96"/>
      <c r="CD752" s="96"/>
      <c r="CE752" s="96"/>
      <c r="CF752" s="96"/>
      <c r="CG752" s="96"/>
      <c r="CH752" s="96"/>
      <c r="CI752" s="96"/>
      <c r="CJ752" s="96"/>
      <c r="CK752" s="96"/>
      <c r="CL752" s="96"/>
      <c r="CM752" s="96"/>
      <c r="CN752" s="96"/>
      <c r="CO752" s="96"/>
      <c r="CP752" s="96"/>
      <c r="CQ752" s="96"/>
    </row>
    <row r="753" spans="1:95" s="35" customFormat="1" ht="15" customHeight="1" x14ac:dyDescent="0.25">
      <c r="A753" s="340" t="s">
        <v>331</v>
      </c>
      <c r="B753" s="318"/>
      <c r="C753" s="341">
        <v>150</v>
      </c>
      <c r="D753" s="320"/>
      <c r="E753" s="329"/>
      <c r="F753" s="342"/>
      <c r="G753" s="329"/>
      <c r="H753" s="320">
        <v>8.34</v>
      </c>
      <c r="I753" s="342">
        <v>33.340000000000003</v>
      </c>
      <c r="J753" s="330" t="s">
        <v>336</v>
      </c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  <c r="AA753" s="96"/>
      <c r="AB753" s="96"/>
      <c r="AC753" s="96"/>
      <c r="AD753" s="96"/>
      <c r="AE753" s="96"/>
      <c r="AF753" s="96"/>
      <c r="AG753" s="96"/>
      <c r="AH753" s="96"/>
      <c r="AI753" s="96"/>
      <c r="AJ753" s="96"/>
      <c r="AK753" s="96"/>
      <c r="AL753" s="96"/>
      <c r="AM753" s="96"/>
      <c r="AN753" s="96"/>
      <c r="AO753" s="96"/>
      <c r="AP753" s="96"/>
      <c r="AQ753" s="96"/>
      <c r="AR753" s="96"/>
      <c r="AS753" s="96"/>
      <c r="AT753" s="96"/>
      <c r="AU753" s="96"/>
      <c r="AV753" s="96"/>
      <c r="AW753" s="96"/>
      <c r="AX753" s="96"/>
      <c r="AY753" s="96"/>
      <c r="AZ753" s="96"/>
      <c r="BA753" s="96"/>
      <c r="BB753" s="96"/>
      <c r="BC753" s="96"/>
      <c r="BD753" s="96"/>
      <c r="BE753" s="96"/>
      <c r="BF753" s="96"/>
      <c r="BG753" s="96"/>
      <c r="BH753" s="96"/>
      <c r="BI753" s="96"/>
      <c r="BJ753" s="96"/>
      <c r="BK753" s="96"/>
      <c r="BL753" s="96"/>
      <c r="BM753" s="96"/>
      <c r="BN753" s="96"/>
      <c r="BO753" s="96"/>
      <c r="BP753" s="96"/>
      <c r="BQ753" s="96"/>
      <c r="BR753" s="96"/>
      <c r="BS753" s="96"/>
      <c r="BT753" s="96"/>
      <c r="BU753" s="96"/>
      <c r="BV753" s="96"/>
      <c r="BW753" s="96"/>
      <c r="BX753" s="96"/>
      <c r="BY753" s="96"/>
      <c r="BZ753" s="96"/>
      <c r="CA753" s="96"/>
      <c r="CB753" s="96"/>
      <c r="CC753" s="96"/>
      <c r="CD753" s="96"/>
      <c r="CE753" s="96"/>
      <c r="CF753" s="96"/>
      <c r="CG753" s="96"/>
      <c r="CH753" s="96"/>
      <c r="CI753" s="96"/>
      <c r="CJ753" s="96"/>
      <c r="CK753" s="96"/>
      <c r="CL753" s="96"/>
      <c r="CM753" s="96"/>
      <c r="CN753" s="96"/>
      <c r="CO753" s="96"/>
      <c r="CP753" s="96"/>
      <c r="CQ753" s="96"/>
    </row>
    <row r="754" spans="1:95" s="35" customFormat="1" ht="15" customHeight="1" x14ac:dyDescent="0.25">
      <c r="A754" s="340"/>
      <c r="B754" s="318" t="s">
        <v>70</v>
      </c>
      <c r="C754" s="341"/>
      <c r="D754" s="320">
        <v>17.5</v>
      </c>
      <c r="E754" s="329">
        <v>17.5</v>
      </c>
      <c r="F754" s="342"/>
      <c r="G754" s="329"/>
      <c r="H754" s="320"/>
      <c r="I754" s="342"/>
      <c r="J754" s="330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  <c r="AA754" s="96"/>
      <c r="AB754" s="96"/>
      <c r="AC754" s="96"/>
      <c r="AD754" s="96"/>
      <c r="AE754" s="96"/>
      <c r="AF754" s="96"/>
      <c r="AG754" s="96"/>
      <c r="AH754" s="96"/>
      <c r="AI754" s="96"/>
      <c r="AJ754" s="96"/>
      <c r="AK754" s="96"/>
      <c r="AL754" s="96"/>
      <c r="AM754" s="96"/>
      <c r="AN754" s="96"/>
      <c r="AO754" s="96"/>
      <c r="AP754" s="96"/>
      <c r="AQ754" s="96"/>
      <c r="AR754" s="96"/>
      <c r="AS754" s="96"/>
      <c r="AT754" s="96"/>
      <c r="AU754" s="96"/>
      <c r="AV754" s="96"/>
      <c r="AW754" s="96"/>
      <c r="AX754" s="96"/>
      <c r="AY754" s="96"/>
      <c r="AZ754" s="96"/>
      <c r="BA754" s="96"/>
      <c r="BB754" s="96"/>
      <c r="BC754" s="96"/>
      <c r="BD754" s="96"/>
      <c r="BE754" s="96"/>
      <c r="BF754" s="96"/>
      <c r="BG754" s="96"/>
      <c r="BH754" s="96"/>
      <c r="BI754" s="96"/>
      <c r="BJ754" s="96"/>
      <c r="BK754" s="96"/>
      <c r="BL754" s="96"/>
      <c r="BM754" s="96"/>
      <c r="BN754" s="96"/>
      <c r="BO754" s="96"/>
      <c r="BP754" s="96"/>
      <c r="BQ754" s="96"/>
      <c r="BR754" s="96"/>
      <c r="BS754" s="96"/>
      <c r="BT754" s="96"/>
      <c r="BU754" s="96"/>
      <c r="BV754" s="96"/>
      <c r="BW754" s="96"/>
      <c r="BX754" s="96"/>
      <c r="BY754" s="96"/>
      <c r="BZ754" s="96"/>
      <c r="CA754" s="96"/>
      <c r="CB754" s="96"/>
      <c r="CC754" s="96"/>
      <c r="CD754" s="96"/>
      <c r="CE754" s="96"/>
      <c r="CF754" s="96"/>
      <c r="CG754" s="96"/>
      <c r="CH754" s="96"/>
      <c r="CI754" s="96"/>
      <c r="CJ754" s="96"/>
      <c r="CK754" s="96"/>
      <c r="CL754" s="96"/>
      <c r="CM754" s="96"/>
      <c r="CN754" s="96"/>
      <c r="CO754" s="96"/>
      <c r="CP754" s="96"/>
      <c r="CQ754" s="96"/>
    </row>
    <row r="755" spans="1:95" s="35" customFormat="1" ht="15" customHeight="1" x14ac:dyDescent="0.25">
      <c r="A755" s="340"/>
      <c r="B755" s="318" t="s">
        <v>18</v>
      </c>
      <c r="C755" s="341"/>
      <c r="D755" s="320">
        <v>4</v>
      </c>
      <c r="E755" s="329">
        <v>4</v>
      </c>
      <c r="F755" s="342"/>
      <c r="G755" s="329"/>
      <c r="H755" s="320"/>
      <c r="I755" s="342"/>
      <c r="J755" s="330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  <c r="AA755" s="96"/>
      <c r="AB755" s="96"/>
      <c r="AC755" s="96"/>
      <c r="AD755" s="96"/>
      <c r="AE755" s="96"/>
      <c r="AF755" s="96"/>
      <c r="AG755" s="96"/>
      <c r="AH755" s="96"/>
      <c r="AI755" s="96"/>
      <c r="AJ755" s="96"/>
      <c r="AK755" s="96"/>
      <c r="AL755" s="96"/>
      <c r="AM755" s="96"/>
      <c r="AN755" s="96"/>
      <c r="AO755" s="96"/>
      <c r="AP755" s="96"/>
      <c r="AQ755" s="96"/>
      <c r="AR755" s="96"/>
      <c r="AS755" s="96"/>
      <c r="AT755" s="96"/>
      <c r="AU755" s="96"/>
      <c r="AV755" s="96"/>
      <c r="AW755" s="96"/>
      <c r="AX755" s="96"/>
      <c r="AY755" s="96"/>
      <c r="AZ755" s="96"/>
      <c r="BA755" s="96"/>
      <c r="BB755" s="96"/>
      <c r="BC755" s="96"/>
      <c r="BD755" s="96"/>
      <c r="BE755" s="96"/>
      <c r="BF755" s="96"/>
      <c r="BG755" s="96"/>
      <c r="BH755" s="96"/>
      <c r="BI755" s="96"/>
      <c r="BJ755" s="96"/>
      <c r="BK755" s="96"/>
      <c r="BL755" s="96"/>
      <c r="BM755" s="96"/>
      <c r="BN755" s="96"/>
      <c r="BO755" s="96"/>
      <c r="BP755" s="96"/>
      <c r="BQ755" s="96"/>
      <c r="BR755" s="96"/>
      <c r="BS755" s="96"/>
      <c r="BT755" s="96"/>
      <c r="BU755" s="96"/>
      <c r="BV755" s="96"/>
      <c r="BW755" s="96"/>
      <c r="BX755" s="96"/>
      <c r="BY755" s="96"/>
      <c r="BZ755" s="96"/>
      <c r="CA755" s="96"/>
      <c r="CB755" s="96"/>
      <c r="CC755" s="96"/>
      <c r="CD755" s="96"/>
      <c r="CE755" s="96"/>
      <c r="CF755" s="96"/>
      <c r="CG755" s="96"/>
      <c r="CH755" s="96"/>
      <c r="CI755" s="96"/>
      <c r="CJ755" s="96"/>
      <c r="CK755" s="96"/>
      <c r="CL755" s="96"/>
      <c r="CM755" s="96"/>
      <c r="CN755" s="96"/>
      <c r="CO755" s="96"/>
      <c r="CP755" s="96"/>
      <c r="CQ755" s="96"/>
    </row>
    <row r="756" spans="1:95" s="35" customFormat="1" ht="15.75" customHeight="1" x14ac:dyDescent="0.25">
      <c r="A756" s="340"/>
      <c r="B756" s="318" t="s">
        <v>17</v>
      </c>
      <c r="C756" s="341"/>
      <c r="D756" s="329">
        <v>150</v>
      </c>
      <c r="E756" s="329">
        <v>150</v>
      </c>
      <c r="F756" s="329"/>
      <c r="G756" s="329"/>
      <c r="H756" s="329"/>
      <c r="I756" s="329"/>
      <c r="J756" s="330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  <c r="AA756" s="96"/>
      <c r="AB756" s="96"/>
      <c r="AC756" s="96"/>
      <c r="AD756" s="96"/>
      <c r="AE756" s="96"/>
      <c r="AF756" s="96"/>
      <c r="AG756" s="96"/>
      <c r="AH756" s="96"/>
      <c r="AI756" s="96"/>
      <c r="AJ756" s="96"/>
      <c r="AK756" s="96"/>
      <c r="AL756" s="96"/>
      <c r="AM756" s="96"/>
      <c r="AN756" s="96"/>
      <c r="AO756" s="96"/>
      <c r="AP756" s="96"/>
      <c r="AQ756" s="96"/>
      <c r="AR756" s="96"/>
      <c r="AS756" s="96"/>
      <c r="AT756" s="96"/>
      <c r="AU756" s="96"/>
      <c r="AV756" s="96"/>
      <c r="AW756" s="96"/>
      <c r="AX756" s="96"/>
      <c r="AY756" s="96"/>
      <c r="AZ756" s="96"/>
      <c r="BA756" s="96"/>
      <c r="BB756" s="96"/>
      <c r="BC756" s="96"/>
      <c r="BD756" s="96"/>
      <c r="BE756" s="96"/>
      <c r="BF756" s="96"/>
      <c r="BG756" s="96"/>
      <c r="BH756" s="96"/>
      <c r="BI756" s="96"/>
      <c r="BJ756" s="96"/>
      <c r="BK756" s="96"/>
      <c r="BL756" s="96"/>
      <c r="BM756" s="96"/>
      <c r="BN756" s="96"/>
      <c r="BO756" s="96"/>
      <c r="BP756" s="96"/>
      <c r="BQ756" s="96"/>
      <c r="BR756" s="96"/>
      <c r="BS756" s="96"/>
      <c r="BT756" s="96"/>
      <c r="BU756" s="96"/>
      <c r="BV756" s="96"/>
      <c r="BW756" s="96"/>
      <c r="BX756" s="96"/>
      <c r="BY756" s="96"/>
      <c r="BZ756" s="96"/>
      <c r="CA756" s="96"/>
      <c r="CB756" s="96"/>
      <c r="CC756" s="96"/>
      <c r="CD756" s="96"/>
      <c r="CE756" s="96"/>
      <c r="CF756" s="96"/>
      <c r="CG756" s="96"/>
      <c r="CH756" s="96"/>
      <c r="CI756" s="96"/>
      <c r="CJ756" s="96"/>
      <c r="CK756" s="96"/>
      <c r="CL756" s="96"/>
      <c r="CM756" s="96"/>
      <c r="CN756" s="96"/>
      <c r="CO756" s="96"/>
      <c r="CP756" s="96"/>
      <c r="CQ756" s="96"/>
    </row>
    <row r="757" spans="1:95" s="57" customFormat="1" ht="16.5" thickBot="1" x14ac:dyDescent="0.3">
      <c r="A757" s="340" t="s">
        <v>46</v>
      </c>
      <c r="B757" s="318"/>
      <c r="C757" s="341">
        <v>30</v>
      </c>
      <c r="D757" s="341">
        <v>30</v>
      </c>
      <c r="E757" s="357">
        <v>30</v>
      </c>
      <c r="F757" s="341">
        <v>1.5</v>
      </c>
      <c r="G757" s="357">
        <v>0.3</v>
      </c>
      <c r="H757" s="341">
        <v>14.3</v>
      </c>
      <c r="I757" s="357">
        <v>66</v>
      </c>
      <c r="J757" s="330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  <c r="AG757" s="68"/>
      <c r="AH757" s="68"/>
      <c r="AI757" s="68"/>
      <c r="AJ757" s="68"/>
      <c r="AK757" s="68"/>
      <c r="AL757" s="68"/>
      <c r="AM757" s="68"/>
      <c r="AN757" s="68"/>
      <c r="AO757" s="68"/>
      <c r="AP757" s="68"/>
      <c r="AQ757" s="68"/>
      <c r="AR757" s="68"/>
      <c r="AS757" s="68"/>
      <c r="AT757" s="68"/>
      <c r="AU757" s="68"/>
      <c r="AV757" s="68"/>
      <c r="AW757" s="68"/>
      <c r="AX757" s="68"/>
      <c r="AY757" s="68"/>
      <c r="AZ757" s="68"/>
      <c r="BA757" s="68"/>
      <c r="BB757" s="68"/>
      <c r="BC757" s="68"/>
      <c r="BD757" s="68"/>
      <c r="BE757" s="68"/>
      <c r="BF757" s="68"/>
      <c r="BG757" s="68"/>
      <c r="BH757" s="68"/>
      <c r="BI757" s="68"/>
      <c r="BJ757" s="68"/>
      <c r="BK757" s="68"/>
      <c r="BL757" s="68"/>
      <c r="BM757" s="68"/>
      <c r="BN757" s="68"/>
      <c r="BO757" s="68"/>
      <c r="BP757" s="68"/>
      <c r="BQ757" s="68"/>
      <c r="BR757" s="68"/>
      <c r="BS757" s="68"/>
      <c r="BT757" s="68"/>
      <c r="BU757" s="68"/>
      <c r="BV757" s="68"/>
      <c r="BW757" s="68"/>
      <c r="BX757" s="68"/>
      <c r="BY757" s="68"/>
      <c r="BZ757" s="68"/>
      <c r="CA757" s="68"/>
      <c r="CB757" s="68"/>
      <c r="CC757" s="68"/>
      <c r="CD757" s="68"/>
      <c r="CE757" s="68"/>
      <c r="CF757" s="68"/>
      <c r="CG757" s="68"/>
      <c r="CH757" s="68"/>
      <c r="CI757" s="68"/>
      <c r="CJ757" s="68"/>
      <c r="CK757" s="68"/>
      <c r="CL757" s="68"/>
      <c r="CM757" s="68"/>
      <c r="CN757" s="68"/>
      <c r="CO757" s="68"/>
      <c r="CP757" s="68"/>
      <c r="CQ757" s="68"/>
    </row>
    <row r="758" spans="1:95" s="57" customFormat="1" ht="16.5" thickBot="1" x14ac:dyDescent="0.3">
      <c r="A758" s="358" t="s">
        <v>26</v>
      </c>
      <c r="B758" s="359"/>
      <c r="C758" s="360">
        <v>530</v>
      </c>
      <c r="D758" s="361"/>
      <c r="E758" s="360"/>
      <c r="F758" s="331">
        <f>SUM(F730:F757)</f>
        <v>14.280000000000001</v>
      </c>
      <c r="G758" s="331">
        <f>SUM(G730:G757)</f>
        <v>16.396000000000001</v>
      </c>
      <c r="H758" s="331">
        <f>SUM(H730:H757)</f>
        <v>68.66</v>
      </c>
      <c r="I758" s="331">
        <f>SUM(I730:I757)</f>
        <v>511.79000000000008</v>
      </c>
      <c r="J758" s="333"/>
      <c r="K758" s="68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  <c r="AG758" s="68"/>
      <c r="AH758" s="68"/>
      <c r="AI758" s="68"/>
      <c r="AJ758" s="68"/>
      <c r="AK758" s="68"/>
      <c r="AL758" s="68"/>
      <c r="AM758" s="68"/>
      <c r="AN758" s="68"/>
      <c r="AO758" s="68"/>
      <c r="AP758" s="68"/>
      <c r="AQ758" s="68"/>
      <c r="AR758" s="68"/>
      <c r="AS758" s="68"/>
      <c r="AT758" s="68"/>
      <c r="AU758" s="68"/>
      <c r="AV758" s="68"/>
      <c r="AW758" s="68"/>
      <c r="AX758" s="68"/>
      <c r="AY758" s="68"/>
      <c r="AZ758" s="68"/>
      <c r="BA758" s="68"/>
      <c r="BB758" s="68"/>
      <c r="BC758" s="68"/>
      <c r="BD758" s="68"/>
      <c r="BE758" s="68"/>
      <c r="BF758" s="68"/>
      <c r="BG758" s="68"/>
      <c r="BH758" s="68"/>
      <c r="BI758" s="68"/>
      <c r="BJ758" s="68"/>
      <c r="BK758" s="68"/>
      <c r="BL758" s="68"/>
      <c r="BM758" s="68"/>
      <c r="BN758" s="68"/>
      <c r="BO758" s="68"/>
      <c r="BP758" s="68"/>
      <c r="BQ758" s="68"/>
      <c r="BR758" s="68"/>
      <c r="BS758" s="68"/>
      <c r="BT758" s="68"/>
      <c r="BU758" s="68"/>
      <c r="BV758" s="68"/>
      <c r="BW758" s="68"/>
      <c r="BX758" s="68"/>
      <c r="BY758" s="68"/>
      <c r="BZ758" s="68"/>
      <c r="CA758" s="68"/>
      <c r="CB758" s="68"/>
      <c r="CC758" s="68"/>
      <c r="CD758" s="68"/>
      <c r="CE758" s="68"/>
      <c r="CF758" s="68"/>
      <c r="CG758" s="68"/>
      <c r="CH758" s="68"/>
      <c r="CI758" s="68"/>
      <c r="CJ758" s="68"/>
      <c r="CK758" s="68"/>
      <c r="CL758" s="68"/>
      <c r="CM758" s="68"/>
      <c r="CN758" s="68"/>
      <c r="CO758" s="68"/>
      <c r="CP758" s="68"/>
      <c r="CQ758" s="68"/>
    </row>
    <row r="759" spans="1:95" s="57" customFormat="1" x14ac:dyDescent="0.25">
      <c r="A759" s="334"/>
      <c r="B759" s="335" t="s">
        <v>47</v>
      </c>
      <c r="C759" s="407"/>
      <c r="D759" s="433"/>
      <c r="E759" s="336"/>
      <c r="F759" s="321"/>
      <c r="G759" s="364"/>
      <c r="H759" s="321"/>
      <c r="I759" s="364"/>
      <c r="J759" s="323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  <c r="AK759" s="68"/>
      <c r="AL759" s="68"/>
      <c r="AM759" s="68"/>
      <c r="AN759" s="68"/>
      <c r="AO759" s="68"/>
      <c r="AP759" s="68"/>
      <c r="AQ759" s="68"/>
      <c r="AR759" s="68"/>
      <c r="AS759" s="68"/>
      <c r="AT759" s="68"/>
      <c r="AU759" s="68"/>
      <c r="AV759" s="68"/>
      <c r="AW759" s="68"/>
      <c r="AX759" s="68"/>
      <c r="AY759" s="68"/>
      <c r="AZ759" s="68"/>
      <c r="BA759" s="68"/>
      <c r="BB759" s="68"/>
      <c r="BC759" s="68"/>
      <c r="BD759" s="68"/>
      <c r="BE759" s="68"/>
      <c r="BF759" s="68"/>
      <c r="BG759" s="68"/>
      <c r="BH759" s="68"/>
      <c r="BI759" s="68"/>
      <c r="BJ759" s="68"/>
      <c r="BK759" s="68"/>
      <c r="BL759" s="68"/>
      <c r="BM759" s="68"/>
      <c r="BN759" s="68"/>
      <c r="BO759" s="68"/>
      <c r="BP759" s="68"/>
      <c r="BQ759" s="68"/>
      <c r="BR759" s="68"/>
      <c r="BS759" s="68"/>
      <c r="BT759" s="68"/>
      <c r="BU759" s="68"/>
      <c r="BV759" s="68"/>
      <c r="BW759" s="68"/>
      <c r="BX759" s="68"/>
      <c r="BY759" s="68"/>
      <c r="BZ759" s="68"/>
      <c r="CA759" s="68"/>
      <c r="CB759" s="68"/>
      <c r="CC759" s="68"/>
      <c r="CD759" s="68"/>
      <c r="CE759" s="68"/>
      <c r="CF759" s="68"/>
      <c r="CG759" s="68"/>
      <c r="CH759" s="68"/>
      <c r="CI759" s="68"/>
      <c r="CJ759" s="68"/>
      <c r="CK759" s="68"/>
      <c r="CL759" s="68"/>
      <c r="CM759" s="68"/>
      <c r="CN759" s="68"/>
      <c r="CO759" s="68"/>
      <c r="CP759" s="68"/>
      <c r="CQ759" s="68"/>
    </row>
    <row r="760" spans="1:95" s="57" customFormat="1" x14ac:dyDescent="0.25">
      <c r="A760" s="344" t="s">
        <v>71</v>
      </c>
      <c r="B760" s="314"/>
      <c r="C760" s="352">
        <v>10</v>
      </c>
      <c r="D760" s="316"/>
      <c r="E760" s="352"/>
      <c r="F760" s="350">
        <v>1.1000000000000001</v>
      </c>
      <c r="G760" s="350">
        <v>3</v>
      </c>
      <c r="H760" s="350">
        <v>23.6</v>
      </c>
      <c r="I760" s="315">
        <v>120</v>
      </c>
      <c r="J760" s="496"/>
      <c r="K760" s="68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  <c r="AG760" s="68"/>
      <c r="AH760" s="68"/>
      <c r="AI760" s="68"/>
      <c r="AJ760" s="68"/>
      <c r="AK760" s="68"/>
      <c r="AL760" s="68"/>
      <c r="AM760" s="68"/>
      <c r="AN760" s="68"/>
      <c r="AO760" s="68"/>
      <c r="AP760" s="68"/>
      <c r="AQ760" s="68"/>
      <c r="AR760" s="68"/>
      <c r="AS760" s="68"/>
      <c r="AT760" s="68"/>
      <c r="AU760" s="68"/>
      <c r="AV760" s="68"/>
      <c r="AW760" s="68"/>
      <c r="AX760" s="68"/>
      <c r="AY760" s="68"/>
      <c r="AZ760" s="68"/>
      <c r="BA760" s="68"/>
      <c r="BB760" s="68"/>
      <c r="BC760" s="68"/>
      <c r="BD760" s="68"/>
      <c r="BE760" s="68"/>
      <c r="BF760" s="68"/>
      <c r="BG760" s="68"/>
      <c r="BH760" s="68"/>
      <c r="BI760" s="68"/>
      <c r="BJ760" s="68"/>
      <c r="BK760" s="68"/>
      <c r="BL760" s="68"/>
      <c r="BM760" s="68"/>
      <c r="BN760" s="68"/>
      <c r="BO760" s="68"/>
      <c r="BP760" s="68"/>
      <c r="BQ760" s="68"/>
      <c r="BR760" s="68"/>
      <c r="BS760" s="68"/>
      <c r="BT760" s="68"/>
      <c r="BU760" s="68"/>
      <c r="BV760" s="68"/>
      <c r="BW760" s="68"/>
      <c r="BX760" s="68"/>
      <c r="BY760" s="68"/>
      <c r="BZ760" s="68"/>
      <c r="CA760" s="68"/>
      <c r="CB760" s="68"/>
      <c r="CC760" s="68"/>
      <c r="CD760" s="68"/>
      <c r="CE760" s="68"/>
      <c r="CF760" s="68"/>
      <c r="CG760" s="68"/>
      <c r="CH760" s="68"/>
      <c r="CI760" s="68"/>
      <c r="CJ760" s="68"/>
      <c r="CK760" s="68"/>
      <c r="CL760" s="68"/>
      <c r="CM760" s="68"/>
      <c r="CN760" s="68"/>
      <c r="CO760" s="68"/>
      <c r="CP760" s="68"/>
      <c r="CQ760" s="68"/>
    </row>
    <row r="761" spans="1:95" x14ac:dyDescent="0.25">
      <c r="A761" s="344" t="s">
        <v>307</v>
      </c>
      <c r="B761" s="314"/>
      <c r="C761" s="352"/>
      <c r="D761" s="316">
        <v>10</v>
      </c>
      <c r="E761" s="352">
        <v>10</v>
      </c>
      <c r="F761" s="350"/>
      <c r="G761" s="350"/>
      <c r="H761" s="350"/>
      <c r="I761" s="315"/>
      <c r="J761" s="496"/>
    </row>
    <row r="762" spans="1:95" x14ac:dyDescent="0.25">
      <c r="A762" s="344" t="s">
        <v>54</v>
      </c>
      <c r="B762" s="314"/>
      <c r="C762" s="352">
        <v>100</v>
      </c>
      <c r="D762" s="386"/>
      <c r="E762" s="352"/>
      <c r="F762" s="341">
        <v>3.36</v>
      </c>
      <c r="G762" s="341">
        <v>2.5</v>
      </c>
      <c r="H762" s="357">
        <v>4.5999999999999996</v>
      </c>
      <c r="I762" s="341">
        <v>61.8</v>
      </c>
      <c r="J762" s="330" t="s">
        <v>157</v>
      </c>
    </row>
    <row r="763" spans="1:95" x14ac:dyDescent="0.25">
      <c r="A763" s="344"/>
      <c r="B763" s="314" t="s">
        <v>306</v>
      </c>
      <c r="C763" s="352"/>
      <c r="D763" s="386">
        <v>103.5</v>
      </c>
      <c r="E763" s="352">
        <v>100</v>
      </c>
      <c r="F763" s="350"/>
      <c r="G763" s="315"/>
      <c r="H763" s="350"/>
      <c r="I763" s="315"/>
      <c r="J763" s="330"/>
    </row>
    <row r="764" spans="1:95" s="26" customFormat="1" ht="47.25" customHeight="1" x14ac:dyDescent="0.25">
      <c r="A764" s="340" t="s">
        <v>380</v>
      </c>
      <c r="B764" s="318"/>
      <c r="C764" s="341" t="s">
        <v>355</v>
      </c>
      <c r="D764" s="320"/>
      <c r="E764" s="329"/>
      <c r="F764" s="315">
        <v>5.82</v>
      </c>
      <c r="G764" s="350">
        <v>8.1</v>
      </c>
      <c r="H764" s="315">
        <v>15.53</v>
      </c>
      <c r="I764" s="350">
        <v>158</v>
      </c>
      <c r="J764" s="356" t="s">
        <v>316</v>
      </c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  <c r="AA764" s="69"/>
      <c r="AB764" s="69"/>
      <c r="AC764" s="69"/>
      <c r="AD764" s="69"/>
      <c r="AE764" s="69"/>
      <c r="AF764" s="69"/>
      <c r="AG764" s="69"/>
      <c r="AH764" s="69"/>
      <c r="AI764" s="69"/>
      <c r="AJ764" s="69"/>
      <c r="AK764" s="69"/>
      <c r="AL764" s="69"/>
      <c r="AM764" s="69"/>
      <c r="AN764" s="69"/>
      <c r="AO764" s="69"/>
      <c r="AP764" s="69"/>
      <c r="AQ764" s="69"/>
      <c r="AR764" s="69"/>
      <c r="AS764" s="69"/>
      <c r="AT764" s="69"/>
      <c r="AU764" s="69"/>
      <c r="AV764" s="69"/>
      <c r="AW764" s="69"/>
      <c r="AX764" s="69"/>
      <c r="AY764" s="69"/>
      <c r="AZ764" s="69"/>
      <c r="BA764" s="69"/>
      <c r="BB764" s="69"/>
      <c r="BC764" s="69"/>
      <c r="BD764" s="69"/>
      <c r="BE764" s="69"/>
      <c r="BF764" s="69"/>
      <c r="BG764" s="69"/>
      <c r="BH764" s="69"/>
      <c r="BI764" s="69"/>
      <c r="BJ764" s="69"/>
      <c r="BK764" s="69"/>
      <c r="BL764" s="69"/>
      <c r="BM764" s="69"/>
      <c r="BN764" s="69"/>
      <c r="BO764" s="69"/>
      <c r="BP764" s="69"/>
      <c r="BQ764" s="69"/>
      <c r="BR764" s="69"/>
      <c r="BS764" s="69"/>
      <c r="BT764" s="69"/>
      <c r="BU764" s="69"/>
      <c r="BV764" s="69"/>
      <c r="BW764" s="69"/>
      <c r="BX764" s="69"/>
      <c r="BY764" s="69"/>
      <c r="BZ764" s="69"/>
      <c r="CA764" s="69"/>
      <c r="CB764" s="69"/>
      <c r="CC764" s="69"/>
      <c r="CD764" s="69"/>
      <c r="CE764" s="69"/>
      <c r="CF764" s="69"/>
      <c r="CG764" s="69"/>
      <c r="CH764" s="69"/>
      <c r="CI764" s="69"/>
      <c r="CJ764" s="69"/>
      <c r="CK764" s="69"/>
      <c r="CL764" s="69"/>
      <c r="CM764" s="69"/>
      <c r="CN764" s="69"/>
      <c r="CO764" s="69"/>
      <c r="CP764" s="69"/>
      <c r="CQ764" s="69"/>
    </row>
    <row r="765" spans="1:95" s="26" customFormat="1" x14ac:dyDescent="0.25">
      <c r="A765" s="340"/>
      <c r="B765" s="318" t="s">
        <v>73</v>
      </c>
      <c r="C765" s="341"/>
      <c r="D765" s="320">
        <v>72.849999999999994</v>
      </c>
      <c r="E765" s="329">
        <v>71.430000000000007</v>
      </c>
      <c r="F765" s="320"/>
      <c r="G765" s="329"/>
      <c r="H765" s="320"/>
      <c r="I765" s="342"/>
      <c r="J765" s="330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  <c r="AA765" s="69"/>
      <c r="AB765" s="69"/>
      <c r="AC765" s="69"/>
      <c r="AD765" s="69"/>
      <c r="AE765" s="69"/>
      <c r="AF765" s="69"/>
      <c r="AG765" s="69"/>
      <c r="AH765" s="69"/>
      <c r="AI765" s="69"/>
      <c r="AJ765" s="69"/>
      <c r="AK765" s="69"/>
      <c r="AL765" s="69"/>
      <c r="AM765" s="69"/>
      <c r="AN765" s="69"/>
      <c r="AO765" s="69"/>
      <c r="AP765" s="69"/>
      <c r="AQ765" s="69"/>
      <c r="AR765" s="69"/>
      <c r="AS765" s="69"/>
      <c r="AT765" s="69"/>
      <c r="AU765" s="69"/>
      <c r="AV765" s="69"/>
      <c r="AW765" s="69"/>
      <c r="AX765" s="69"/>
      <c r="AY765" s="69"/>
      <c r="AZ765" s="69"/>
      <c r="BA765" s="69"/>
      <c r="BB765" s="69"/>
      <c r="BC765" s="69"/>
      <c r="BD765" s="69"/>
      <c r="BE765" s="69"/>
      <c r="BF765" s="69"/>
      <c r="BG765" s="69"/>
      <c r="BH765" s="69"/>
      <c r="BI765" s="69"/>
      <c r="BJ765" s="69"/>
      <c r="BK765" s="69"/>
      <c r="BL765" s="69"/>
      <c r="BM765" s="69"/>
      <c r="BN765" s="69"/>
      <c r="BO765" s="69"/>
      <c r="BP765" s="69"/>
      <c r="BQ765" s="69"/>
      <c r="BR765" s="69"/>
      <c r="BS765" s="69"/>
      <c r="BT765" s="69"/>
      <c r="BU765" s="69"/>
      <c r="BV765" s="69"/>
      <c r="BW765" s="69"/>
      <c r="BX765" s="69"/>
      <c r="BY765" s="69"/>
      <c r="BZ765" s="69"/>
      <c r="CA765" s="69"/>
      <c r="CB765" s="69"/>
      <c r="CC765" s="69"/>
      <c r="CD765" s="69"/>
      <c r="CE765" s="69"/>
      <c r="CF765" s="69"/>
      <c r="CG765" s="69"/>
      <c r="CH765" s="69"/>
      <c r="CI765" s="69"/>
      <c r="CJ765" s="69"/>
      <c r="CK765" s="69"/>
      <c r="CL765" s="69"/>
      <c r="CM765" s="69"/>
      <c r="CN765" s="69"/>
      <c r="CO765" s="69"/>
      <c r="CP765" s="69"/>
      <c r="CQ765" s="69"/>
    </row>
    <row r="766" spans="1:95" s="26" customFormat="1" x14ac:dyDescent="0.25">
      <c r="A766" s="340"/>
      <c r="B766" s="318" t="s">
        <v>94</v>
      </c>
      <c r="C766" s="341"/>
      <c r="D766" s="320">
        <v>7.7</v>
      </c>
      <c r="E766" s="329">
        <v>7.7</v>
      </c>
      <c r="F766" s="320"/>
      <c r="G766" s="329"/>
      <c r="H766" s="320"/>
      <c r="I766" s="342"/>
      <c r="J766" s="330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  <c r="AA766" s="69"/>
      <c r="AB766" s="69"/>
      <c r="AC766" s="69"/>
      <c r="AD766" s="69"/>
      <c r="AE766" s="69"/>
      <c r="AF766" s="69"/>
      <c r="AG766" s="69"/>
      <c r="AH766" s="69"/>
      <c r="AI766" s="69"/>
      <c r="AJ766" s="69"/>
      <c r="AK766" s="69"/>
      <c r="AL766" s="69"/>
      <c r="AM766" s="69"/>
      <c r="AN766" s="69"/>
      <c r="AO766" s="69"/>
      <c r="AP766" s="69"/>
      <c r="AQ766" s="69"/>
      <c r="AR766" s="69"/>
      <c r="AS766" s="69"/>
      <c r="AT766" s="69"/>
      <c r="AU766" s="69"/>
      <c r="AV766" s="69"/>
      <c r="AW766" s="69"/>
      <c r="AX766" s="69"/>
      <c r="AY766" s="69"/>
      <c r="AZ766" s="69"/>
      <c r="BA766" s="69"/>
      <c r="BB766" s="69"/>
      <c r="BC766" s="69"/>
      <c r="BD766" s="69"/>
      <c r="BE766" s="69"/>
      <c r="BF766" s="69"/>
      <c r="BG766" s="69"/>
      <c r="BH766" s="69"/>
      <c r="BI766" s="69"/>
      <c r="BJ766" s="69"/>
      <c r="BK766" s="69"/>
      <c r="BL766" s="69"/>
      <c r="BM766" s="69"/>
      <c r="BN766" s="69"/>
      <c r="BO766" s="69"/>
      <c r="BP766" s="69"/>
      <c r="BQ766" s="69"/>
      <c r="BR766" s="69"/>
      <c r="BS766" s="69"/>
      <c r="BT766" s="69"/>
      <c r="BU766" s="69"/>
      <c r="BV766" s="69"/>
      <c r="BW766" s="69"/>
      <c r="BX766" s="69"/>
      <c r="BY766" s="69"/>
      <c r="BZ766" s="69"/>
      <c r="CA766" s="69"/>
      <c r="CB766" s="69"/>
      <c r="CC766" s="69"/>
      <c r="CD766" s="69"/>
      <c r="CE766" s="69"/>
      <c r="CF766" s="69"/>
      <c r="CG766" s="69"/>
      <c r="CH766" s="69"/>
      <c r="CI766" s="69"/>
      <c r="CJ766" s="69"/>
      <c r="CK766" s="69"/>
      <c r="CL766" s="69"/>
      <c r="CM766" s="69"/>
      <c r="CN766" s="69"/>
      <c r="CO766" s="69"/>
      <c r="CP766" s="69"/>
      <c r="CQ766" s="69"/>
    </row>
    <row r="767" spans="1:95" s="26" customFormat="1" x14ac:dyDescent="0.25">
      <c r="A767" s="340"/>
      <c r="B767" s="318" t="s">
        <v>51</v>
      </c>
      <c r="C767" s="341"/>
      <c r="D767" s="320">
        <v>4.7</v>
      </c>
      <c r="E767" s="329">
        <v>4.7</v>
      </c>
      <c r="F767" s="320"/>
      <c r="G767" s="329"/>
      <c r="H767" s="320"/>
      <c r="I767" s="342"/>
      <c r="J767" s="330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  <c r="AA767" s="69"/>
      <c r="AB767" s="69"/>
      <c r="AC767" s="69"/>
      <c r="AD767" s="69"/>
      <c r="AE767" s="69"/>
      <c r="AF767" s="69"/>
      <c r="AG767" s="69"/>
      <c r="AH767" s="69"/>
      <c r="AI767" s="69"/>
      <c r="AJ767" s="69"/>
      <c r="AK767" s="69"/>
      <c r="AL767" s="69"/>
      <c r="AM767" s="69"/>
      <c r="AN767" s="69"/>
      <c r="AO767" s="69"/>
      <c r="AP767" s="69"/>
      <c r="AQ767" s="69"/>
      <c r="AR767" s="69"/>
      <c r="AS767" s="69"/>
      <c r="AT767" s="69"/>
      <c r="AU767" s="69"/>
      <c r="AV767" s="69"/>
      <c r="AW767" s="69"/>
      <c r="AX767" s="69"/>
      <c r="AY767" s="69"/>
      <c r="AZ767" s="69"/>
      <c r="BA767" s="69"/>
      <c r="BB767" s="69"/>
      <c r="BC767" s="69"/>
      <c r="BD767" s="69"/>
      <c r="BE767" s="69"/>
      <c r="BF767" s="69"/>
      <c r="BG767" s="69"/>
      <c r="BH767" s="69"/>
      <c r="BI767" s="69"/>
      <c r="BJ767" s="69"/>
      <c r="BK767" s="69"/>
      <c r="BL767" s="69"/>
      <c r="BM767" s="69"/>
      <c r="BN767" s="69"/>
      <c r="BO767" s="69"/>
      <c r="BP767" s="69"/>
      <c r="BQ767" s="69"/>
      <c r="BR767" s="69"/>
      <c r="BS767" s="69"/>
      <c r="BT767" s="69"/>
      <c r="BU767" s="69"/>
      <c r="BV767" s="69"/>
      <c r="BW767" s="69"/>
      <c r="BX767" s="69"/>
      <c r="BY767" s="69"/>
      <c r="BZ767" s="69"/>
      <c r="CA767" s="69"/>
      <c r="CB767" s="69"/>
      <c r="CC767" s="69"/>
      <c r="CD767" s="69"/>
      <c r="CE767" s="69"/>
      <c r="CF767" s="69"/>
      <c r="CG767" s="69"/>
      <c r="CH767" s="69"/>
      <c r="CI767" s="69"/>
      <c r="CJ767" s="69"/>
      <c r="CK767" s="69"/>
      <c r="CL767" s="69"/>
      <c r="CM767" s="69"/>
      <c r="CN767" s="69"/>
      <c r="CO767" s="69"/>
      <c r="CP767" s="69"/>
      <c r="CQ767" s="69"/>
    </row>
    <row r="768" spans="1:95" s="26" customFormat="1" x14ac:dyDescent="0.25">
      <c r="A768" s="340"/>
      <c r="B768" s="318" t="s">
        <v>18</v>
      </c>
      <c r="C768" s="341"/>
      <c r="D768" s="320">
        <v>7.7</v>
      </c>
      <c r="E768" s="329">
        <v>7.7</v>
      </c>
      <c r="F768" s="320"/>
      <c r="G768" s="329"/>
      <c r="H768" s="320"/>
      <c r="I768" s="342"/>
      <c r="J768" s="330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  <c r="AA768" s="69"/>
      <c r="AB768" s="69"/>
      <c r="AC768" s="69"/>
      <c r="AD768" s="69"/>
      <c r="AE768" s="69"/>
      <c r="AF768" s="69"/>
      <c r="AG768" s="69"/>
      <c r="AH768" s="69"/>
      <c r="AI768" s="69"/>
      <c r="AJ768" s="69"/>
      <c r="AK768" s="69"/>
      <c r="AL768" s="69"/>
      <c r="AM768" s="69"/>
      <c r="AN768" s="69"/>
      <c r="AO768" s="69"/>
      <c r="AP768" s="69"/>
      <c r="AQ768" s="69"/>
      <c r="AR768" s="69"/>
      <c r="AS768" s="69"/>
      <c r="AT768" s="69"/>
      <c r="AU768" s="69"/>
      <c r="AV768" s="69"/>
      <c r="AW768" s="69"/>
      <c r="AX768" s="69"/>
      <c r="AY768" s="69"/>
      <c r="AZ768" s="69"/>
      <c r="BA768" s="69"/>
      <c r="BB768" s="69"/>
      <c r="BC768" s="69"/>
      <c r="BD768" s="69"/>
      <c r="BE768" s="69"/>
      <c r="BF768" s="69"/>
      <c r="BG768" s="69"/>
      <c r="BH768" s="69"/>
      <c r="BI768" s="69"/>
      <c r="BJ768" s="69"/>
      <c r="BK768" s="69"/>
      <c r="BL768" s="69"/>
      <c r="BM768" s="69"/>
      <c r="BN768" s="69"/>
      <c r="BO768" s="69"/>
      <c r="BP768" s="69"/>
      <c r="BQ768" s="69"/>
      <c r="BR768" s="69"/>
      <c r="BS768" s="69"/>
      <c r="BT768" s="69"/>
      <c r="BU768" s="69"/>
      <c r="BV768" s="69"/>
      <c r="BW768" s="69"/>
      <c r="BX768" s="69"/>
      <c r="BY768" s="69"/>
      <c r="BZ768" s="69"/>
      <c r="CA768" s="69"/>
      <c r="CB768" s="69"/>
      <c r="CC768" s="69"/>
      <c r="CD768" s="69"/>
      <c r="CE768" s="69"/>
      <c r="CF768" s="69"/>
      <c r="CG768" s="69"/>
      <c r="CH768" s="69"/>
      <c r="CI768" s="69"/>
      <c r="CJ768" s="69"/>
      <c r="CK768" s="69"/>
      <c r="CL768" s="69"/>
      <c r="CM768" s="69"/>
      <c r="CN768" s="69"/>
      <c r="CO768" s="69"/>
      <c r="CP768" s="69"/>
      <c r="CQ768" s="69"/>
    </row>
    <row r="769" spans="1:178" s="26" customFormat="1" x14ac:dyDescent="0.25">
      <c r="A769" s="340"/>
      <c r="B769" s="388" t="s">
        <v>16</v>
      </c>
      <c r="C769" s="341"/>
      <c r="D769" s="320">
        <v>14.2</v>
      </c>
      <c r="E769" s="329">
        <v>14.2</v>
      </c>
      <c r="F769" s="320"/>
      <c r="G769" s="329"/>
      <c r="H769" s="320"/>
      <c r="I769" s="342"/>
      <c r="J769" s="330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  <c r="AA769" s="69"/>
      <c r="AB769" s="69"/>
      <c r="AC769" s="69"/>
      <c r="AD769" s="69"/>
      <c r="AE769" s="69"/>
      <c r="AF769" s="69"/>
      <c r="AG769" s="69"/>
      <c r="AH769" s="69"/>
      <c r="AI769" s="69"/>
      <c r="AJ769" s="69"/>
      <c r="AK769" s="69"/>
      <c r="AL769" s="69"/>
      <c r="AM769" s="69"/>
      <c r="AN769" s="69"/>
      <c r="AO769" s="69"/>
      <c r="AP769" s="69"/>
      <c r="AQ769" s="69"/>
      <c r="AR769" s="69"/>
      <c r="AS769" s="69"/>
      <c r="AT769" s="69"/>
      <c r="AU769" s="69"/>
      <c r="AV769" s="69"/>
      <c r="AW769" s="69"/>
      <c r="AX769" s="69"/>
      <c r="AY769" s="69"/>
      <c r="AZ769" s="69"/>
      <c r="BA769" s="69"/>
      <c r="BB769" s="69"/>
      <c r="BC769" s="69"/>
      <c r="BD769" s="69"/>
      <c r="BE769" s="69"/>
      <c r="BF769" s="69"/>
      <c r="BG769" s="69"/>
      <c r="BH769" s="69"/>
      <c r="BI769" s="69"/>
      <c r="BJ769" s="69"/>
      <c r="BK769" s="69"/>
      <c r="BL769" s="69"/>
      <c r="BM769" s="69"/>
      <c r="BN769" s="69"/>
      <c r="BO769" s="69"/>
      <c r="BP769" s="69"/>
      <c r="BQ769" s="69"/>
      <c r="BR769" s="69"/>
      <c r="BS769" s="69"/>
      <c r="BT769" s="69"/>
      <c r="BU769" s="69"/>
      <c r="BV769" s="69"/>
      <c r="BW769" s="69"/>
      <c r="BX769" s="69"/>
      <c r="BY769" s="69"/>
      <c r="BZ769" s="69"/>
      <c r="CA769" s="69"/>
      <c r="CB769" s="69"/>
      <c r="CC769" s="69"/>
      <c r="CD769" s="69"/>
      <c r="CE769" s="69"/>
      <c r="CF769" s="69"/>
      <c r="CG769" s="69"/>
      <c r="CH769" s="69"/>
      <c r="CI769" s="69"/>
      <c r="CJ769" s="69"/>
      <c r="CK769" s="69"/>
      <c r="CL769" s="69"/>
      <c r="CM769" s="69"/>
      <c r="CN769" s="69"/>
      <c r="CO769" s="69"/>
      <c r="CP769" s="69"/>
      <c r="CQ769" s="69"/>
    </row>
    <row r="770" spans="1:178" s="26" customFormat="1" x14ac:dyDescent="0.25">
      <c r="A770" s="340"/>
      <c r="B770" s="750" t="s">
        <v>19</v>
      </c>
      <c r="C770" s="341"/>
      <c r="D770" s="320">
        <v>0.1</v>
      </c>
      <c r="E770" s="329">
        <v>0.1</v>
      </c>
      <c r="F770" s="320"/>
      <c r="G770" s="329"/>
      <c r="H770" s="320"/>
      <c r="I770" s="342"/>
      <c r="J770" s="330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  <c r="AA770" s="69"/>
      <c r="AB770" s="69"/>
      <c r="AC770" s="69"/>
      <c r="AD770" s="69"/>
      <c r="AE770" s="69"/>
      <c r="AF770" s="69"/>
      <c r="AG770" s="69"/>
      <c r="AH770" s="69"/>
      <c r="AI770" s="69"/>
      <c r="AJ770" s="69"/>
      <c r="AK770" s="69"/>
      <c r="AL770" s="69"/>
      <c r="AM770" s="69"/>
      <c r="AN770" s="69"/>
      <c r="AO770" s="69"/>
      <c r="AP770" s="69"/>
      <c r="AQ770" s="69"/>
      <c r="AR770" s="69"/>
      <c r="AS770" s="69"/>
      <c r="AT770" s="69"/>
      <c r="AU770" s="69"/>
      <c r="AV770" s="69"/>
      <c r="AW770" s="69"/>
      <c r="AX770" s="69"/>
      <c r="AY770" s="69"/>
      <c r="AZ770" s="69"/>
      <c r="BA770" s="69"/>
      <c r="BB770" s="69"/>
      <c r="BC770" s="69"/>
      <c r="BD770" s="69"/>
      <c r="BE770" s="69"/>
      <c r="BF770" s="69"/>
      <c r="BG770" s="69"/>
      <c r="BH770" s="69"/>
      <c r="BI770" s="69"/>
      <c r="BJ770" s="69"/>
      <c r="BK770" s="69"/>
      <c r="BL770" s="69"/>
      <c r="BM770" s="69"/>
      <c r="BN770" s="69"/>
      <c r="BO770" s="69"/>
      <c r="BP770" s="69"/>
      <c r="BQ770" s="69"/>
      <c r="BR770" s="69"/>
      <c r="BS770" s="69"/>
      <c r="BT770" s="69"/>
      <c r="BU770" s="69"/>
      <c r="BV770" s="69"/>
      <c r="BW770" s="69"/>
      <c r="BX770" s="69"/>
      <c r="BY770" s="69"/>
      <c r="BZ770" s="69"/>
      <c r="CA770" s="69"/>
      <c r="CB770" s="69"/>
      <c r="CC770" s="69"/>
      <c r="CD770" s="69"/>
      <c r="CE770" s="69"/>
      <c r="CF770" s="69"/>
      <c r="CG770" s="69"/>
      <c r="CH770" s="69"/>
      <c r="CI770" s="69"/>
      <c r="CJ770" s="69"/>
      <c r="CK770" s="69"/>
      <c r="CL770" s="69"/>
      <c r="CM770" s="69"/>
      <c r="CN770" s="69"/>
      <c r="CO770" s="69"/>
      <c r="CP770" s="69"/>
      <c r="CQ770" s="69"/>
    </row>
    <row r="771" spans="1:178" s="26" customFormat="1" x14ac:dyDescent="0.25">
      <c r="A771" s="340"/>
      <c r="B771" s="388" t="s">
        <v>36</v>
      </c>
      <c r="C771" s="341"/>
      <c r="D771" s="320">
        <v>9.5</v>
      </c>
      <c r="E771" s="329">
        <v>9.5</v>
      </c>
      <c r="F771" s="320"/>
      <c r="G771" s="329"/>
      <c r="H771" s="320"/>
      <c r="I771" s="342"/>
      <c r="J771" s="330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  <c r="AA771" s="69"/>
      <c r="AB771" s="69"/>
      <c r="AC771" s="69"/>
      <c r="AD771" s="69"/>
      <c r="AE771" s="69"/>
      <c r="AF771" s="69"/>
      <c r="AG771" s="69"/>
      <c r="AH771" s="69"/>
      <c r="AI771" s="69"/>
      <c r="AJ771" s="69"/>
      <c r="AK771" s="69"/>
      <c r="AL771" s="69"/>
      <c r="AM771" s="69"/>
      <c r="AN771" s="69"/>
      <c r="AO771" s="69"/>
      <c r="AP771" s="69"/>
      <c r="AQ771" s="69"/>
      <c r="AR771" s="69"/>
      <c r="AS771" s="69"/>
      <c r="AT771" s="69"/>
      <c r="AU771" s="69"/>
      <c r="AV771" s="69"/>
      <c r="AW771" s="69"/>
      <c r="AX771" s="69"/>
      <c r="AY771" s="69"/>
      <c r="AZ771" s="69"/>
      <c r="BA771" s="69"/>
      <c r="BB771" s="69"/>
      <c r="BC771" s="69"/>
      <c r="BD771" s="69"/>
      <c r="BE771" s="69"/>
      <c r="BF771" s="69"/>
      <c r="BG771" s="69"/>
      <c r="BH771" s="69"/>
      <c r="BI771" s="69"/>
      <c r="BJ771" s="69"/>
      <c r="BK771" s="69"/>
      <c r="BL771" s="69"/>
      <c r="BM771" s="69"/>
      <c r="BN771" s="69"/>
      <c r="BO771" s="69"/>
      <c r="BP771" s="69"/>
      <c r="BQ771" s="69"/>
      <c r="BR771" s="69"/>
      <c r="BS771" s="69"/>
      <c r="BT771" s="69"/>
      <c r="BU771" s="69"/>
      <c r="BV771" s="69"/>
      <c r="BW771" s="69"/>
      <c r="BX771" s="69"/>
      <c r="BY771" s="69"/>
      <c r="BZ771" s="69"/>
      <c r="CA771" s="69"/>
      <c r="CB771" s="69"/>
      <c r="CC771" s="69"/>
      <c r="CD771" s="69"/>
      <c r="CE771" s="69"/>
      <c r="CF771" s="69"/>
      <c r="CG771" s="69"/>
      <c r="CH771" s="69"/>
      <c r="CI771" s="69"/>
      <c r="CJ771" s="69"/>
      <c r="CK771" s="69"/>
      <c r="CL771" s="69"/>
      <c r="CM771" s="69"/>
      <c r="CN771" s="69"/>
      <c r="CO771" s="69"/>
      <c r="CP771" s="69"/>
      <c r="CQ771" s="69"/>
    </row>
    <row r="772" spans="1:178" s="26" customFormat="1" x14ac:dyDescent="0.25">
      <c r="A772" s="340"/>
      <c r="B772" s="750" t="s">
        <v>34</v>
      </c>
      <c r="C772" s="341"/>
      <c r="D772" s="320">
        <v>0.4</v>
      </c>
      <c r="E772" s="329">
        <v>0.4</v>
      </c>
      <c r="F772" s="320"/>
      <c r="G772" s="329"/>
      <c r="H772" s="320"/>
      <c r="I772" s="342"/>
      <c r="J772" s="330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  <c r="AA772" s="69"/>
      <c r="AB772" s="69"/>
      <c r="AC772" s="69"/>
      <c r="AD772" s="69"/>
      <c r="AE772" s="69"/>
      <c r="AF772" s="69"/>
      <c r="AG772" s="69"/>
      <c r="AH772" s="69"/>
      <c r="AI772" s="69"/>
      <c r="AJ772" s="69"/>
      <c r="AK772" s="69"/>
      <c r="AL772" s="69"/>
      <c r="AM772" s="69"/>
      <c r="AN772" s="69"/>
      <c r="AO772" s="69"/>
      <c r="AP772" s="69"/>
      <c r="AQ772" s="69"/>
      <c r="AR772" s="69"/>
      <c r="AS772" s="69"/>
      <c r="AT772" s="69"/>
      <c r="AU772" s="69"/>
      <c r="AV772" s="69"/>
      <c r="AW772" s="69"/>
      <c r="AX772" s="69"/>
      <c r="AY772" s="69"/>
      <c r="AZ772" s="69"/>
      <c r="BA772" s="69"/>
      <c r="BB772" s="69"/>
      <c r="BC772" s="69"/>
      <c r="BD772" s="69"/>
      <c r="BE772" s="69"/>
      <c r="BF772" s="69"/>
      <c r="BG772" s="69"/>
      <c r="BH772" s="69"/>
      <c r="BI772" s="69"/>
      <c r="BJ772" s="69"/>
      <c r="BK772" s="69"/>
      <c r="BL772" s="69"/>
      <c r="BM772" s="69"/>
      <c r="BN772" s="69"/>
      <c r="BO772" s="69"/>
      <c r="BP772" s="69"/>
      <c r="BQ772" s="69"/>
      <c r="BR772" s="69"/>
      <c r="BS772" s="69"/>
      <c r="BT772" s="69"/>
      <c r="BU772" s="69"/>
      <c r="BV772" s="69"/>
      <c r="BW772" s="69"/>
      <c r="BX772" s="69"/>
      <c r="BY772" s="69"/>
      <c r="BZ772" s="69"/>
      <c r="CA772" s="69"/>
      <c r="CB772" s="69"/>
      <c r="CC772" s="69"/>
      <c r="CD772" s="69"/>
      <c r="CE772" s="69"/>
      <c r="CF772" s="69"/>
      <c r="CG772" s="69"/>
      <c r="CH772" s="69"/>
      <c r="CI772" s="69"/>
      <c r="CJ772" s="69"/>
      <c r="CK772" s="69"/>
      <c r="CL772" s="69"/>
      <c r="CM772" s="69"/>
      <c r="CN772" s="69"/>
      <c r="CO772" s="69"/>
      <c r="CP772" s="69"/>
      <c r="CQ772" s="69"/>
    </row>
    <row r="773" spans="1:178" s="26" customFormat="1" x14ac:dyDescent="0.25">
      <c r="A773" s="340"/>
      <c r="B773" s="428" t="s">
        <v>315</v>
      </c>
      <c r="C773" s="341"/>
      <c r="D773" s="320">
        <v>10</v>
      </c>
      <c r="E773" s="329">
        <v>10</v>
      </c>
      <c r="F773" s="320"/>
      <c r="G773" s="329"/>
      <c r="H773" s="320"/>
      <c r="I773" s="342"/>
      <c r="J773" s="330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  <c r="AA773" s="69"/>
      <c r="AB773" s="69"/>
      <c r="AC773" s="69"/>
      <c r="AD773" s="69"/>
      <c r="AE773" s="69"/>
      <c r="AF773" s="69"/>
      <c r="AG773" s="69"/>
      <c r="AH773" s="69"/>
      <c r="AI773" s="69"/>
      <c r="AJ773" s="69"/>
      <c r="AK773" s="69"/>
      <c r="AL773" s="69"/>
      <c r="AM773" s="69"/>
      <c r="AN773" s="69"/>
      <c r="AO773" s="69"/>
      <c r="AP773" s="69"/>
      <c r="AQ773" s="69"/>
      <c r="AR773" s="69"/>
      <c r="AS773" s="69"/>
      <c r="AT773" s="69"/>
      <c r="AU773" s="69"/>
      <c r="AV773" s="69"/>
      <c r="AW773" s="69"/>
      <c r="AX773" s="69"/>
      <c r="AY773" s="69"/>
      <c r="AZ773" s="69"/>
      <c r="BA773" s="69"/>
      <c r="BB773" s="69"/>
      <c r="BC773" s="69"/>
      <c r="BD773" s="69"/>
      <c r="BE773" s="69"/>
      <c r="BF773" s="69"/>
      <c r="BG773" s="69"/>
      <c r="BH773" s="69"/>
      <c r="BI773" s="69"/>
      <c r="BJ773" s="69"/>
      <c r="BK773" s="69"/>
      <c r="BL773" s="69"/>
      <c r="BM773" s="69"/>
      <c r="BN773" s="69"/>
      <c r="BO773" s="69"/>
      <c r="BP773" s="69"/>
      <c r="BQ773" s="69"/>
      <c r="BR773" s="69"/>
      <c r="BS773" s="69"/>
      <c r="BT773" s="69"/>
      <c r="BU773" s="69"/>
      <c r="BV773" s="69"/>
      <c r="BW773" s="69"/>
      <c r="BX773" s="69"/>
      <c r="BY773" s="69"/>
      <c r="BZ773" s="69"/>
      <c r="CA773" s="69"/>
      <c r="CB773" s="69"/>
      <c r="CC773" s="69"/>
      <c r="CD773" s="69"/>
      <c r="CE773" s="69"/>
      <c r="CF773" s="69"/>
      <c r="CG773" s="69"/>
      <c r="CH773" s="69"/>
      <c r="CI773" s="69"/>
      <c r="CJ773" s="69"/>
      <c r="CK773" s="69"/>
      <c r="CL773" s="69"/>
      <c r="CM773" s="69"/>
      <c r="CN773" s="69"/>
      <c r="CO773" s="69"/>
      <c r="CP773" s="69"/>
      <c r="CQ773" s="69"/>
    </row>
    <row r="774" spans="1:178" s="36" customFormat="1" x14ac:dyDescent="0.25">
      <c r="A774" s="344" t="s">
        <v>158</v>
      </c>
      <c r="B774" s="314"/>
      <c r="C774" s="352" t="s">
        <v>254</v>
      </c>
      <c r="D774" s="347"/>
      <c r="E774" s="348"/>
      <c r="F774" s="349">
        <v>0.05</v>
      </c>
      <c r="G774" s="350">
        <v>0.01</v>
      </c>
      <c r="H774" s="315">
        <v>4.42</v>
      </c>
      <c r="I774" s="350">
        <v>18</v>
      </c>
      <c r="J774" s="330" t="s">
        <v>248</v>
      </c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  <c r="AA774" s="137"/>
      <c r="AB774" s="137"/>
      <c r="AC774" s="137"/>
      <c r="AD774" s="137"/>
      <c r="AE774" s="137"/>
      <c r="AF774" s="137"/>
      <c r="AG774" s="137"/>
      <c r="AH774" s="137"/>
      <c r="AI774" s="137"/>
      <c r="AJ774" s="137"/>
      <c r="AK774" s="137"/>
      <c r="AL774" s="137"/>
      <c r="AM774" s="137"/>
      <c r="AN774" s="137"/>
      <c r="AO774" s="137"/>
      <c r="AP774" s="137"/>
      <c r="AQ774" s="137"/>
      <c r="AR774" s="137"/>
      <c r="AS774" s="137"/>
      <c r="AT774" s="137"/>
      <c r="AU774" s="137"/>
      <c r="AV774" s="137"/>
      <c r="AW774" s="137"/>
      <c r="AX774" s="137"/>
      <c r="AY774" s="137"/>
      <c r="AZ774" s="137"/>
      <c r="BA774" s="137"/>
      <c r="BB774" s="137"/>
      <c r="BC774" s="137"/>
      <c r="BD774" s="137"/>
      <c r="BE774" s="137"/>
      <c r="BF774" s="137"/>
      <c r="BG774" s="137"/>
      <c r="BH774" s="137"/>
      <c r="BI774" s="137"/>
      <c r="BJ774" s="137"/>
      <c r="BK774" s="137"/>
      <c r="BL774" s="137"/>
      <c r="BM774" s="137"/>
      <c r="BN774" s="137"/>
      <c r="BO774" s="137"/>
      <c r="BP774" s="137"/>
      <c r="BQ774" s="137"/>
      <c r="BR774" s="137"/>
      <c r="BS774" s="137"/>
      <c r="BT774" s="137"/>
      <c r="BU774" s="137"/>
      <c r="BV774" s="137"/>
      <c r="BW774" s="137"/>
      <c r="BX774" s="137"/>
      <c r="BY774" s="137"/>
      <c r="BZ774" s="137"/>
      <c r="CA774" s="137"/>
      <c r="CB774" s="137"/>
      <c r="CC774" s="137"/>
      <c r="CD774" s="137"/>
      <c r="CE774" s="137"/>
      <c r="CF774" s="137"/>
      <c r="CG774" s="137"/>
      <c r="CH774" s="137"/>
      <c r="CI774" s="137"/>
      <c r="CJ774" s="137"/>
      <c r="CK774" s="137"/>
      <c r="CL774" s="137"/>
      <c r="CM774" s="137"/>
      <c r="CN774" s="137"/>
      <c r="CO774" s="137"/>
      <c r="CP774" s="137"/>
      <c r="CQ774" s="137"/>
    </row>
    <row r="775" spans="1:178" s="36" customFormat="1" x14ac:dyDescent="0.25">
      <c r="A775" s="344"/>
      <c r="B775" s="314" t="s">
        <v>59</v>
      </c>
      <c r="C775" s="353"/>
      <c r="D775" s="316">
        <v>0.2</v>
      </c>
      <c r="E775" s="352">
        <v>0.2</v>
      </c>
      <c r="F775" s="349"/>
      <c r="G775" s="349"/>
      <c r="H775" s="350"/>
      <c r="I775" s="350"/>
      <c r="J775" s="330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  <c r="AA775" s="137"/>
      <c r="AB775" s="137"/>
      <c r="AC775" s="137"/>
      <c r="AD775" s="137"/>
      <c r="AE775" s="137"/>
      <c r="AF775" s="137"/>
      <c r="AG775" s="137"/>
      <c r="AH775" s="137"/>
      <c r="AI775" s="137"/>
      <c r="AJ775" s="137"/>
      <c r="AK775" s="137"/>
      <c r="AL775" s="137"/>
      <c r="AM775" s="137"/>
      <c r="AN775" s="137"/>
      <c r="AO775" s="137"/>
      <c r="AP775" s="137"/>
      <c r="AQ775" s="137"/>
      <c r="AR775" s="137"/>
      <c r="AS775" s="137"/>
      <c r="AT775" s="137"/>
      <c r="AU775" s="137"/>
      <c r="AV775" s="137"/>
      <c r="AW775" s="137"/>
      <c r="AX775" s="137"/>
      <c r="AY775" s="137"/>
      <c r="AZ775" s="137"/>
      <c r="BA775" s="137"/>
      <c r="BB775" s="137"/>
      <c r="BC775" s="137"/>
      <c r="BD775" s="137"/>
      <c r="BE775" s="137"/>
      <c r="BF775" s="137"/>
      <c r="BG775" s="137"/>
      <c r="BH775" s="137"/>
      <c r="BI775" s="137"/>
      <c r="BJ775" s="137"/>
      <c r="BK775" s="137"/>
      <c r="BL775" s="137"/>
      <c r="BM775" s="137"/>
      <c r="BN775" s="137"/>
      <c r="BO775" s="137"/>
      <c r="BP775" s="137"/>
      <c r="BQ775" s="137"/>
      <c r="BR775" s="137"/>
      <c r="BS775" s="137"/>
      <c r="BT775" s="137"/>
      <c r="BU775" s="137"/>
      <c r="BV775" s="137"/>
      <c r="BW775" s="137"/>
      <c r="BX775" s="137"/>
      <c r="BY775" s="137"/>
      <c r="BZ775" s="137"/>
      <c r="CA775" s="137"/>
      <c r="CB775" s="137"/>
      <c r="CC775" s="137"/>
      <c r="CD775" s="137"/>
      <c r="CE775" s="137"/>
      <c r="CF775" s="137"/>
      <c r="CG775" s="137"/>
      <c r="CH775" s="137"/>
      <c r="CI775" s="137"/>
      <c r="CJ775" s="137"/>
      <c r="CK775" s="137"/>
      <c r="CL775" s="137"/>
      <c r="CM775" s="137"/>
      <c r="CN775" s="137"/>
      <c r="CO775" s="137"/>
      <c r="CP775" s="137"/>
      <c r="CQ775" s="137"/>
    </row>
    <row r="776" spans="1:178" s="36" customFormat="1" x14ac:dyDescent="0.25">
      <c r="A776" s="344"/>
      <c r="B776" s="314" t="s">
        <v>50</v>
      </c>
      <c r="C776" s="353"/>
      <c r="D776" s="316">
        <v>4</v>
      </c>
      <c r="E776" s="352">
        <v>4</v>
      </c>
      <c r="F776" s="349"/>
      <c r="G776" s="349"/>
      <c r="H776" s="350"/>
      <c r="I776" s="349"/>
      <c r="J776" s="330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  <c r="AA776" s="137"/>
      <c r="AB776" s="137"/>
      <c r="AC776" s="137"/>
      <c r="AD776" s="137"/>
      <c r="AE776" s="137"/>
      <c r="AF776" s="137"/>
      <c r="AG776" s="137"/>
      <c r="AH776" s="137"/>
      <c r="AI776" s="137"/>
      <c r="AJ776" s="137"/>
      <c r="AK776" s="137"/>
      <c r="AL776" s="137"/>
      <c r="AM776" s="137"/>
      <c r="AN776" s="137"/>
      <c r="AO776" s="137"/>
      <c r="AP776" s="137"/>
      <c r="AQ776" s="137"/>
      <c r="AR776" s="137"/>
      <c r="AS776" s="137"/>
      <c r="AT776" s="137"/>
      <c r="AU776" s="137"/>
      <c r="AV776" s="137"/>
      <c r="AW776" s="137"/>
      <c r="AX776" s="137"/>
      <c r="AY776" s="137"/>
      <c r="AZ776" s="137"/>
      <c r="BA776" s="137"/>
      <c r="BB776" s="137"/>
      <c r="BC776" s="137"/>
      <c r="BD776" s="137"/>
      <c r="BE776" s="137"/>
      <c r="BF776" s="137"/>
      <c r="BG776" s="137"/>
      <c r="BH776" s="137"/>
      <c r="BI776" s="137"/>
      <c r="BJ776" s="137"/>
      <c r="BK776" s="137"/>
      <c r="BL776" s="137"/>
      <c r="BM776" s="137"/>
      <c r="BN776" s="137"/>
      <c r="BO776" s="137"/>
      <c r="BP776" s="137"/>
      <c r="BQ776" s="137"/>
      <c r="BR776" s="137"/>
      <c r="BS776" s="137"/>
      <c r="BT776" s="137"/>
      <c r="BU776" s="137"/>
      <c r="BV776" s="137"/>
      <c r="BW776" s="137"/>
      <c r="BX776" s="137"/>
      <c r="BY776" s="137"/>
      <c r="BZ776" s="137"/>
      <c r="CA776" s="137"/>
      <c r="CB776" s="137"/>
      <c r="CC776" s="137"/>
      <c r="CD776" s="137"/>
      <c r="CE776" s="137"/>
      <c r="CF776" s="137"/>
      <c r="CG776" s="137"/>
      <c r="CH776" s="137"/>
      <c r="CI776" s="137"/>
      <c r="CJ776" s="137"/>
      <c r="CK776" s="137"/>
      <c r="CL776" s="137"/>
      <c r="CM776" s="137"/>
      <c r="CN776" s="137"/>
      <c r="CO776" s="137"/>
      <c r="CP776" s="137"/>
      <c r="CQ776" s="137"/>
    </row>
    <row r="777" spans="1:178" s="36" customFormat="1" x14ac:dyDescent="0.25">
      <c r="A777" s="344"/>
      <c r="B777" s="314" t="s">
        <v>17</v>
      </c>
      <c r="C777" s="353"/>
      <c r="D777" s="316">
        <v>160</v>
      </c>
      <c r="E777" s="352">
        <v>160</v>
      </c>
      <c r="F777" s="349"/>
      <c r="G777" s="349"/>
      <c r="H777" s="350"/>
      <c r="I777" s="349"/>
      <c r="J777" s="330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  <c r="AA777" s="137"/>
      <c r="AB777" s="137"/>
      <c r="AC777" s="137"/>
      <c r="AD777" s="137"/>
      <c r="AE777" s="137"/>
      <c r="AF777" s="137"/>
      <c r="AG777" s="137"/>
      <c r="AH777" s="137"/>
      <c r="AI777" s="137"/>
      <c r="AJ777" s="137"/>
      <c r="AK777" s="137"/>
      <c r="AL777" s="137"/>
      <c r="AM777" s="137"/>
      <c r="AN777" s="137"/>
      <c r="AO777" s="137"/>
      <c r="AP777" s="137"/>
      <c r="AQ777" s="137"/>
      <c r="AR777" s="137"/>
      <c r="AS777" s="137"/>
      <c r="AT777" s="137"/>
      <c r="AU777" s="137"/>
      <c r="AV777" s="137"/>
      <c r="AW777" s="137"/>
      <c r="AX777" s="137"/>
      <c r="AY777" s="137"/>
      <c r="AZ777" s="137"/>
      <c r="BA777" s="137"/>
      <c r="BB777" s="137"/>
      <c r="BC777" s="137"/>
      <c r="BD777" s="137"/>
      <c r="BE777" s="137"/>
      <c r="BF777" s="137"/>
      <c r="BG777" s="137"/>
      <c r="BH777" s="137"/>
      <c r="BI777" s="137"/>
      <c r="BJ777" s="137"/>
      <c r="BK777" s="137"/>
      <c r="BL777" s="137"/>
      <c r="BM777" s="137"/>
      <c r="BN777" s="137"/>
      <c r="BO777" s="137"/>
      <c r="BP777" s="137"/>
      <c r="BQ777" s="137"/>
      <c r="BR777" s="137"/>
      <c r="BS777" s="137"/>
      <c r="BT777" s="137"/>
      <c r="BU777" s="137"/>
      <c r="BV777" s="137"/>
      <c r="BW777" s="137"/>
      <c r="BX777" s="137"/>
      <c r="BY777" s="137"/>
      <c r="BZ777" s="137"/>
      <c r="CA777" s="137"/>
      <c r="CB777" s="137"/>
      <c r="CC777" s="137"/>
      <c r="CD777" s="137"/>
      <c r="CE777" s="137"/>
      <c r="CF777" s="137"/>
      <c r="CG777" s="137"/>
      <c r="CH777" s="137"/>
      <c r="CI777" s="137"/>
      <c r="CJ777" s="137"/>
      <c r="CK777" s="137"/>
      <c r="CL777" s="137"/>
      <c r="CM777" s="137"/>
      <c r="CN777" s="137"/>
      <c r="CO777" s="137"/>
      <c r="CP777" s="137"/>
      <c r="CQ777" s="137"/>
    </row>
    <row r="778" spans="1:178" s="26" customFormat="1" ht="16.5" thickBot="1" x14ac:dyDescent="0.3">
      <c r="A778" s="340" t="s">
        <v>38</v>
      </c>
      <c r="B778" s="318"/>
      <c r="C778" s="341">
        <v>20</v>
      </c>
      <c r="D778" s="343">
        <v>20</v>
      </c>
      <c r="E778" s="341">
        <v>20</v>
      </c>
      <c r="F778" s="370">
        <v>1.6</v>
      </c>
      <c r="G778" s="369">
        <v>0.2</v>
      </c>
      <c r="H778" s="389">
        <v>9.8000000000000007</v>
      </c>
      <c r="I778" s="390">
        <v>47</v>
      </c>
      <c r="J778" s="330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  <c r="AA778" s="69"/>
      <c r="AB778" s="69"/>
      <c r="AC778" s="69"/>
      <c r="AD778" s="69"/>
      <c r="AE778" s="69"/>
      <c r="AF778" s="69"/>
      <c r="AG778" s="69"/>
      <c r="AH778" s="69"/>
      <c r="AI778" s="69"/>
      <c r="AJ778" s="69"/>
      <c r="AK778" s="69"/>
      <c r="AL778" s="69"/>
      <c r="AM778" s="69"/>
      <c r="AN778" s="69"/>
      <c r="AO778" s="69"/>
      <c r="AP778" s="69"/>
      <c r="AQ778" s="69"/>
      <c r="AR778" s="69"/>
      <c r="AS778" s="69"/>
      <c r="AT778" s="69"/>
      <c r="AU778" s="69"/>
      <c r="AV778" s="69"/>
      <c r="AW778" s="69"/>
      <c r="AX778" s="69"/>
      <c r="AY778" s="69"/>
      <c r="AZ778" s="69"/>
      <c r="BA778" s="69"/>
      <c r="BB778" s="69"/>
      <c r="BC778" s="69"/>
      <c r="BD778" s="69"/>
      <c r="BE778" s="69"/>
      <c r="BF778" s="69"/>
      <c r="BG778" s="69"/>
      <c r="BH778" s="69"/>
      <c r="BI778" s="69"/>
      <c r="BJ778" s="69"/>
      <c r="BK778" s="69"/>
      <c r="BL778" s="69"/>
      <c r="BM778" s="69"/>
      <c r="BN778" s="69"/>
      <c r="BO778" s="69"/>
      <c r="BP778" s="69"/>
      <c r="BQ778" s="69"/>
      <c r="BR778" s="69"/>
      <c r="BS778" s="69"/>
      <c r="BT778" s="69"/>
      <c r="BU778" s="69"/>
      <c r="BV778" s="69"/>
      <c r="BW778" s="69"/>
      <c r="BX778" s="69"/>
      <c r="BY778" s="69"/>
      <c r="BZ778" s="69"/>
      <c r="CA778" s="69"/>
      <c r="CB778" s="69"/>
      <c r="CC778" s="69"/>
      <c r="CD778" s="69"/>
      <c r="CE778" s="69"/>
      <c r="CF778" s="69"/>
      <c r="CG778" s="69"/>
      <c r="CH778" s="69"/>
      <c r="CI778" s="69"/>
      <c r="CJ778" s="69"/>
      <c r="CK778" s="69"/>
      <c r="CL778" s="69"/>
      <c r="CM778" s="69"/>
      <c r="CN778" s="69"/>
      <c r="CO778" s="69"/>
      <c r="CP778" s="69"/>
      <c r="CQ778" s="69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</row>
    <row r="779" spans="1:178" s="26" customFormat="1" ht="16.5" thickBot="1" x14ac:dyDescent="0.3">
      <c r="A779" s="358" t="s">
        <v>26</v>
      </c>
      <c r="B779" s="359"/>
      <c r="C779" s="360">
        <v>404</v>
      </c>
      <c r="D779" s="378"/>
      <c r="E779" s="360"/>
      <c r="F779" s="331">
        <f>SUM(F760:F778)</f>
        <v>11.930000000000001</v>
      </c>
      <c r="G779" s="331">
        <f>SUM(G760:G778)</f>
        <v>13.809999999999999</v>
      </c>
      <c r="H779" s="331">
        <f>SUM(H760:H778)</f>
        <v>57.95</v>
      </c>
      <c r="I779" s="331">
        <f>SUM(I760:I778)</f>
        <v>404.8</v>
      </c>
      <c r="J779" s="333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  <c r="AA779" s="69"/>
      <c r="AB779" s="69"/>
      <c r="AC779" s="69"/>
      <c r="AD779" s="69"/>
      <c r="AE779" s="69"/>
      <c r="AF779" s="69"/>
      <c r="AG779" s="69"/>
      <c r="AH779" s="69"/>
      <c r="AI779" s="69"/>
      <c r="AJ779" s="69"/>
      <c r="AK779" s="69"/>
      <c r="AL779" s="69"/>
      <c r="AM779" s="69"/>
      <c r="AN779" s="69"/>
      <c r="AO779" s="69"/>
      <c r="AP779" s="69"/>
      <c r="AQ779" s="69"/>
      <c r="AR779" s="69"/>
      <c r="AS779" s="69"/>
      <c r="AT779" s="69"/>
      <c r="AU779" s="69"/>
      <c r="AV779" s="69"/>
      <c r="AW779" s="69"/>
      <c r="AX779" s="69"/>
      <c r="AY779" s="69"/>
      <c r="AZ779" s="69"/>
      <c r="BA779" s="69"/>
      <c r="BB779" s="69"/>
      <c r="BC779" s="69"/>
      <c r="BD779" s="69"/>
      <c r="BE779" s="69"/>
      <c r="BF779" s="69"/>
      <c r="BG779" s="69"/>
      <c r="BH779" s="69"/>
      <c r="BI779" s="69"/>
      <c r="BJ779" s="69"/>
      <c r="BK779" s="69"/>
      <c r="BL779" s="69"/>
      <c r="BM779" s="69"/>
      <c r="BN779" s="69"/>
      <c r="BO779" s="69"/>
      <c r="BP779" s="69"/>
      <c r="BQ779" s="69"/>
      <c r="BR779" s="69"/>
      <c r="BS779" s="69"/>
      <c r="BT779" s="69"/>
      <c r="BU779" s="69"/>
      <c r="BV779" s="69"/>
      <c r="BW779" s="69"/>
      <c r="BX779" s="69"/>
      <c r="BY779" s="69"/>
      <c r="BZ779" s="69"/>
      <c r="CA779" s="69"/>
      <c r="CB779" s="69"/>
      <c r="CC779" s="69"/>
      <c r="CD779" s="69"/>
      <c r="CE779" s="69"/>
      <c r="CF779" s="69"/>
      <c r="CG779" s="69"/>
      <c r="CH779" s="69"/>
      <c r="CI779" s="69"/>
      <c r="CJ779" s="69"/>
      <c r="CK779" s="69"/>
      <c r="CL779" s="69"/>
      <c r="CM779" s="69"/>
      <c r="CN779" s="69"/>
      <c r="CO779" s="69"/>
      <c r="CP779" s="69"/>
      <c r="CQ779" s="6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</row>
    <row r="780" spans="1:178" s="26" customFormat="1" ht="16.5" thickBot="1" x14ac:dyDescent="0.3">
      <c r="A780" s="497" t="s">
        <v>60</v>
      </c>
      <c r="B780" s="319"/>
      <c r="C780" s="498">
        <f>C724+C727+C758+C779</f>
        <v>1402</v>
      </c>
      <c r="D780" s="568"/>
      <c r="E780" s="498"/>
      <c r="F780" s="569">
        <f>F724+F727+F758+F779</f>
        <v>37.010000000000005</v>
      </c>
      <c r="G780" s="569">
        <f>G724+G727+G758+G779</f>
        <v>42.816000000000003</v>
      </c>
      <c r="H780" s="569">
        <f>H724+H727+H758+H779</f>
        <v>179.8</v>
      </c>
      <c r="I780" s="569">
        <f>I724+I727+I758+I779</f>
        <v>1272.75</v>
      </c>
      <c r="J780" s="570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  <c r="AA780" s="69"/>
      <c r="AB780" s="69"/>
      <c r="AC780" s="69"/>
      <c r="AD780" s="69"/>
      <c r="AE780" s="69"/>
      <c r="AF780" s="69"/>
      <c r="AG780" s="69"/>
      <c r="AH780" s="69"/>
      <c r="AI780" s="69"/>
      <c r="AJ780" s="69"/>
      <c r="AK780" s="69"/>
      <c r="AL780" s="69"/>
      <c r="AM780" s="69"/>
      <c r="AN780" s="69"/>
      <c r="AO780" s="69"/>
      <c r="AP780" s="69"/>
      <c r="AQ780" s="69"/>
      <c r="AR780" s="69"/>
      <c r="AS780" s="69"/>
      <c r="AT780" s="69"/>
      <c r="AU780" s="69"/>
      <c r="AV780" s="69"/>
      <c r="AW780" s="69"/>
      <c r="AX780" s="69"/>
      <c r="AY780" s="69"/>
      <c r="AZ780" s="69"/>
      <c r="BA780" s="69"/>
      <c r="BB780" s="69"/>
      <c r="BC780" s="69"/>
      <c r="BD780" s="69"/>
      <c r="BE780" s="69"/>
      <c r="BF780" s="69"/>
      <c r="BG780" s="69"/>
      <c r="BH780" s="69"/>
      <c r="BI780" s="69"/>
      <c r="BJ780" s="69"/>
      <c r="BK780" s="69"/>
      <c r="BL780" s="69"/>
      <c r="BM780" s="69"/>
      <c r="BN780" s="69"/>
      <c r="BO780" s="69"/>
      <c r="BP780" s="69"/>
      <c r="BQ780" s="69"/>
      <c r="BR780" s="69"/>
      <c r="BS780" s="69"/>
      <c r="BT780" s="69"/>
      <c r="BU780" s="69"/>
      <c r="BV780" s="69"/>
      <c r="BW780" s="69"/>
      <c r="BX780" s="69"/>
      <c r="BY780" s="69"/>
      <c r="BZ780" s="69"/>
      <c r="CA780" s="69"/>
      <c r="CB780" s="69"/>
      <c r="CC780" s="69"/>
      <c r="CD780" s="69"/>
      <c r="CE780" s="69"/>
      <c r="CF780" s="69"/>
      <c r="CG780" s="69"/>
      <c r="CH780" s="69"/>
      <c r="CI780" s="69"/>
      <c r="CJ780" s="69"/>
      <c r="CK780" s="69"/>
      <c r="CL780" s="69"/>
      <c r="CM780" s="69"/>
      <c r="CN780" s="69"/>
      <c r="CO780" s="69"/>
      <c r="CP780" s="69"/>
      <c r="CQ780" s="69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</row>
    <row r="781" spans="1:178" s="26" customFormat="1" x14ac:dyDescent="0.25">
      <c r="A781" s="334"/>
      <c r="B781" s="335"/>
      <c r="C781" s="399"/>
      <c r="D781" s="502"/>
      <c r="E781" s="357"/>
      <c r="F781" s="364"/>
      <c r="G781" s="364"/>
      <c r="H781" s="364"/>
      <c r="I781" s="320"/>
      <c r="J781" s="402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  <c r="AA781" s="69"/>
      <c r="AB781" s="69"/>
      <c r="AC781" s="69"/>
      <c r="AD781" s="69"/>
      <c r="AE781" s="69"/>
      <c r="AF781" s="69"/>
      <c r="AG781" s="69"/>
      <c r="AH781" s="69"/>
      <c r="AI781" s="69"/>
      <c r="AJ781" s="69"/>
      <c r="AK781" s="69"/>
      <c r="AL781" s="69"/>
      <c r="AM781" s="69"/>
      <c r="AN781" s="69"/>
      <c r="AO781" s="69"/>
      <c r="AP781" s="69"/>
      <c r="AQ781" s="69"/>
      <c r="AR781" s="69"/>
      <c r="AS781" s="69"/>
      <c r="AT781" s="69"/>
      <c r="AU781" s="69"/>
      <c r="AV781" s="69"/>
      <c r="AW781" s="69"/>
      <c r="AX781" s="69"/>
      <c r="AY781" s="69"/>
      <c r="AZ781" s="69"/>
      <c r="BA781" s="69"/>
      <c r="BB781" s="69"/>
      <c r="BC781" s="69"/>
      <c r="BD781" s="69"/>
      <c r="BE781" s="69"/>
      <c r="BF781" s="69"/>
      <c r="BG781" s="69"/>
      <c r="BH781" s="69"/>
      <c r="BI781" s="69"/>
      <c r="BJ781" s="69"/>
      <c r="BK781" s="69"/>
      <c r="BL781" s="69"/>
      <c r="BM781" s="69"/>
      <c r="BN781" s="69"/>
      <c r="BO781" s="69"/>
      <c r="BP781" s="69"/>
      <c r="BQ781" s="69"/>
      <c r="BR781" s="69"/>
      <c r="BS781" s="69"/>
      <c r="BT781" s="69"/>
      <c r="BU781" s="69"/>
      <c r="BV781" s="69"/>
      <c r="BW781" s="69"/>
      <c r="BX781" s="69"/>
      <c r="BY781" s="69"/>
      <c r="BZ781" s="69"/>
      <c r="CA781" s="69"/>
      <c r="CB781" s="69"/>
      <c r="CC781" s="69"/>
      <c r="CD781" s="69"/>
      <c r="CE781" s="69"/>
      <c r="CF781" s="69"/>
      <c r="CG781" s="69"/>
      <c r="CH781" s="69"/>
      <c r="CI781" s="69"/>
      <c r="CJ781" s="69"/>
      <c r="CK781" s="69"/>
      <c r="CL781" s="69"/>
      <c r="CM781" s="69"/>
      <c r="CN781" s="69"/>
      <c r="CO781" s="69"/>
      <c r="CP781" s="69"/>
      <c r="CQ781" s="69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</row>
    <row r="782" spans="1:178" s="28" customFormat="1" ht="16.5" thickBot="1" x14ac:dyDescent="0.3">
      <c r="A782" s="317" t="s">
        <v>119</v>
      </c>
      <c r="B782" s="319"/>
      <c r="C782" s="319"/>
      <c r="D782" s="318"/>
      <c r="E782" s="318"/>
      <c r="F782" s="320"/>
      <c r="G782" s="320"/>
      <c r="H782" s="320"/>
      <c r="I782" s="320"/>
      <c r="J782" s="403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5"/>
      <c r="BN782" s="165"/>
      <c r="BO782" s="165"/>
      <c r="BP782" s="165"/>
      <c r="BQ782" s="165"/>
      <c r="BR782" s="165"/>
      <c r="BS782" s="165"/>
      <c r="BT782" s="165"/>
      <c r="BU782" s="165"/>
      <c r="BV782" s="165"/>
      <c r="BW782" s="165"/>
      <c r="BX782" s="165"/>
      <c r="BY782" s="165"/>
      <c r="BZ782" s="165"/>
      <c r="CA782" s="165"/>
      <c r="CB782" s="165"/>
      <c r="CC782" s="165"/>
      <c r="CD782" s="165"/>
      <c r="CE782" s="165"/>
      <c r="CF782" s="165"/>
      <c r="CG782" s="165"/>
      <c r="CH782" s="165"/>
      <c r="CI782" s="165"/>
      <c r="CJ782" s="165"/>
      <c r="CK782" s="165"/>
      <c r="CL782" s="165"/>
      <c r="CM782" s="165"/>
      <c r="CN782" s="165"/>
      <c r="CO782" s="165"/>
      <c r="CP782" s="165"/>
      <c r="CQ782" s="165"/>
    </row>
    <row r="783" spans="1:178" ht="31.5" x14ac:dyDescent="0.25">
      <c r="A783" s="800" t="s">
        <v>224</v>
      </c>
      <c r="B783" s="801"/>
      <c r="C783" s="793" t="s">
        <v>220</v>
      </c>
      <c r="D783" s="322" t="s">
        <v>3</v>
      </c>
      <c r="E783" s="321" t="s">
        <v>3</v>
      </c>
      <c r="F783" s="802" t="s">
        <v>221</v>
      </c>
      <c r="G783" s="803"/>
      <c r="H783" s="804"/>
      <c r="I783" s="322" t="s">
        <v>4</v>
      </c>
      <c r="J783" s="323" t="s">
        <v>222</v>
      </c>
    </row>
    <row r="784" spans="1:178" ht="16.5" thickBot="1" x14ac:dyDescent="0.3">
      <c r="A784" s="796" t="s">
        <v>223</v>
      </c>
      <c r="B784" s="797"/>
      <c r="C784" s="794"/>
      <c r="D784" s="324" t="s">
        <v>5</v>
      </c>
      <c r="E784" s="325" t="s">
        <v>5</v>
      </c>
      <c r="F784" s="326"/>
      <c r="G784" s="327"/>
      <c r="H784" s="328"/>
      <c r="I784" s="324" t="s">
        <v>6</v>
      </c>
      <c r="J784" s="330"/>
    </row>
    <row r="785" spans="1:178" ht="16.5" thickBot="1" x14ac:dyDescent="0.3">
      <c r="A785" s="798"/>
      <c r="B785" s="799"/>
      <c r="C785" s="795"/>
      <c r="D785" s="331" t="s">
        <v>7</v>
      </c>
      <c r="E785" s="331" t="s">
        <v>8</v>
      </c>
      <c r="F785" s="331" t="s">
        <v>9</v>
      </c>
      <c r="G785" s="331" t="s">
        <v>10</v>
      </c>
      <c r="H785" s="332" t="s">
        <v>11</v>
      </c>
      <c r="I785" s="332" t="s">
        <v>12</v>
      </c>
      <c r="J785" s="333"/>
    </row>
    <row r="786" spans="1:178" x14ac:dyDescent="0.25">
      <c r="A786" s="334"/>
      <c r="B786" s="335" t="s">
        <v>13</v>
      </c>
      <c r="C786" s="341"/>
      <c r="D786" s="336"/>
      <c r="E786" s="388"/>
      <c r="F786" s="342"/>
      <c r="G786" s="321"/>
      <c r="H786" s="339"/>
      <c r="I786" s="342"/>
      <c r="J786" s="323"/>
    </row>
    <row r="787" spans="1:178" ht="33.75" customHeight="1" x14ac:dyDescent="0.25">
      <c r="A787" s="571" t="s">
        <v>106</v>
      </c>
      <c r="C787" s="341" t="s">
        <v>242</v>
      </c>
      <c r="D787" s="355"/>
      <c r="E787" s="356"/>
      <c r="F787" s="342">
        <v>6</v>
      </c>
      <c r="G787" s="329">
        <v>4.95</v>
      </c>
      <c r="H787" s="329">
        <v>19.5</v>
      </c>
      <c r="I787" s="320">
        <v>146</v>
      </c>
      <c r="J787" s="330" t="s">
        <v>187</v>
      </c>
    </row>
    <row r="788" spans="1:178" x14ac:dyDescent="0.25">
      <c r="A788" s="340"/>
      <c r="B788" s="318" t="s">
        <v>99</v>
      </c>
      <c r="C788" s="341"/>
      <c r="D788" s="337">
        <v>23</v>
      </c>
      <c r="E788" s="341">
        <v>23</v>
      </c>
      <c r="F788" s="342"/>
      <c r="G788" s="329"/>
      <c r="H788" s="329"/>
      <c r="J788" s="330"/>
    </row>
    <row r="789" spans="1:178" x14ac:dyDescent="0.25">
      <c r="A789" s="340"/>
      <c r="B789" s="318" t="s">
        <v>16</v>
      </c>
      <c r="C789" s="341"/>
      <c r="D789" s="337">
        <v>65</v>
      </c>
      <c r="E789" s="341">
        <v>65</v>
      </c>
      <c r="F789" s="342"/>
      <c r="G789" s="329"/>
      <c r="H789" s="329"/>
      <c r="J789" s="330"/>
    </row>
    <row r="790" spans="1:178" x14ac:dyDescent="0.25">
      <c r="A790" s="340"/>
      <c r="B790" s="318" t="s">
        <v>17</v>
      </c>
      <c r="C790" s="341"/>
      <c r="D790" s="337">
        <v>65</v>
      </c>
      <c r="E790" s="341">
        <v>65</v>
      </c>
      <c r="F790" s="342"/>
      <c r="G790" s="329"/>
      <c r="H790" s="329"/>
      <c r="J790" s="330"/>
    </row>
    <row r="791" spans="1:178" s="26" customFormat="1" x14ac:dyDescent="0.25">
      <c r="A791" s="340"/>
      <c r="B791" s="318" t="s">
        <v>18</v>
      </c>
      <c r="C791" s="341"/>
      <c r="D791" s="337">
        <v>0.75</v>
      </c>
      <c r="E791" s="341">
        <v>0.75</v>
      </c>
      <c r="F791" s="342"/>
      <c r="G791" s="329"/>
      <c r="H791" s="329"/>
      <c r="I791" s="320"/>
      <c r="J791" s="330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  <c r="AA791" s="69"/>
      <c r="AB791" s="69"/>
      <c r="AC791" s="69"/>
      <c r="AD791" s="69"/>
      <c r="AE791" s="69"/>
      <c r="AF791" s="69"/>
      <c r="AG791" s="69"/>
      <c r="AH791" s="69"/>
      <c r="AI791" s="69"/>
      <c r="AJ791" s="69"/>
      <c r="AK791" s="69"/>
      <c r="AL791" s="69"/>
      <c r="AM791" s="69"/>
      <c r="AN791" s="69"/>
      <c r="AO791" s="69"/>
      <c r="AP791" s="69"/>
      <c r="AQ791" s="69"/>
      <c r="AR791" s="69"/>
      <c r="AS791" s="69"/>
      <c r="AT791" s="69"/>
      <c r="AU791" s="69"/>
      <c r="AV791" s="69"/>
      <c r="AW791" s="69"/>
      <c r="AX791" s="69"/>
      <c r="AY791" s="69"/>
      <c r="AZ791" s="69"/>
      <c r="BA791" s="69"/>
      <c r="BB791" s="69"/>
      <c r="BC791" s="69"/>
      <c r="BD791" s="69"/>
      <c r="BE791" s="69"/>
      <c r="BF791" s="69"/>
      <c r="BG791" s="69"/>
      <c r="BH791" s="69"/>
      <c r="BI791" s="69"/>
      <c r="BJ791" s="69"/>
      <c r="BK791" s="69"/>
      <c r="BL791" s="69"/>
      <c r="BM791" s="69"/>
      <c r="BN791" s="69"/>
      <c r="BO791" s="69"/>
      <c r="BP791" s="69"/>
      <c r="BQ791" s="69"/>
      <c r="BR791" s="69"/>
      <c r="BS791" s="69"/>
      <c r="BT791" s="69"/>
      <c r="BU791" s="69"/>
      <c r="BV791" s="69"/>
      <c r="BW791" s="69"/>
      <c r="BX791" s="69"/>
      <c r="BY791" s="69"/>
      <c r="BZ791" s="69"/>
      <c r="CA791" s="69"/>
      <c r="CB791" s="69"/>
      <c r="CC791" s="69"/>
      <c r="CD791" s="69"/>
      <c r="CE791" s="69"/>
      <c r="CF791" s="69"/>
      <c r="CG791" s="69"/>
      <c r="CH791" s="69"/>
      <c r="CI791" s="69"/>
      <c r="CJ791" s="69"/>
      <c r="CK791" s="69"/>
      <c r="CL791" s="69"/>
      <c r="CM791" s="69"/>
      <c r="CN791" s="69"/>
      <c r="CO791" s="69"/>
      <c r="CP791" s="69"/>
      <c r="CQ791" s="69"/>
    </row>
    <row r="792" spans="1:178" s="26" customFormat="1" x14ac:dyDescent="0.25">
      <c r="A792" s="340"/>
      <c r="B792" s="318" t="s">
        <v>19</v>
      </c>
      <c r="C792" s="341"/>
      <c r="D792" s="337">
        <v>0.6</v>
      </c>
      <c r="E792" s="341">
        <v>0.6</v>
      </c>
      <c r="F792" s="342"/>
      <c r="G792" s="329"/>
      <c r="H792" s="329"/>
      <c r="I792" s="320"/>
      <c r="J792" s="330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  <c r="AA792" s="69"/>
      <c r="AB792" s="69"/>
      <c r="AC792" s="69"/>
      <c r="AD792" s="69"/>
      <c r="AE792" s="69"/>
      <c r="AF792" s="69"/>
      <c r="AG792" s="69"/>
      <c r="AH792" s="69"/>
      <c r="AI792" s="69"/>
      <c r="AJ792" s="69"/>
      <c r="AK792" s="69"/>
      <c r="AL792" s="69"/>
      <c r="AM792" s="69"/>
      <c r="AN792" s="69"/>
      <c r="AO792" s="69"/>
      <c r="AP792" s="69"/>
      <c r="AQ792" s="69"/>
      <c r="AR792" s="69"/>
      <c r="AS792" s="69"/>
      <c r="AT792" s="69"/>
      <c r="AU792" s="69"/>
      <c r="AV792" s="69"/>
      <c r="AW792" s="69"/>
      <c r="AX792" s="69"/>
      <c r="AY792" s="69"/>
      <c r="AZ792" s="69"/>
      <c r="BA792" s="69"/>
      <c r="BB792" s="69"/>
      <c r="BC792" s="69"/>
      <c r="BD792" s="69"/>
      <c r="BE792" s="69"/>
      <c r="BF792" s="69"/>
      <c r="BG792" s="69"/>
      <c r="BH792" s="69"/>
      <c r="BI792" s="69"/>
      <c r="BJ792" s="69"/>
      <c r="BK792" s="69"/>
      <c r="BL792" s="69"/>
      <c r="BM792" s="69"/>
      <c r="BN792" s="69"/>
      <c r="BO792" s="69"/>
      <c r="BP792" s="69"/>
      <c r="BQ792" s="69"/>
      <c r="BR792" s="69"/>
      <c r="BS792" s="69"/>
      <c r="BT792" s="69"/>
      <c r="BU792" s="69"/>
      <c r="BV792" s="69"/>
      <c r="BW792" s="69"/>
      <c r="BX792" s="69"/>
      <c r="BY792" s="69"/>
      <c r="BZ792" s="69"/>
      <c r="CA792" s="69"/>
      <c r="CB792" s="69"/>
      <c r="CC792" s="69"/>
      <c r="CD792" s="69"/>
      <c r="CE792" s="69"/>
      <c r="CF792" s="69"/>
      <c r="CG792" s="69"/>
      <c r="CH792" s="69"/>
      <c r="CI792" s="69"/>
      <c r="CJ792" s="69"/>
      <c r="CK792" s="69"/>
      <c r="CL792" s="69"/>
      <c r="CM792" s="69"/>
      <c r="CN792" s="69"/>
      <c r="CO792" s="69"/>
      <c r="CP792" s="69"/>
      <c r="CQ792" s="69"/>
    </row>
    <row r="793" spans="1:178" s="26" customFormat="1" x14ac:dyDescent="0.25">
      <c r="A793" s="340"/>
      <c r="B793" s="318" t="s">
        <v>20</v>
      </c>
      <c r="C793" s="341"/>
      <c r="D793" s="337">
        <v>3</v>
      </c>
      <c r="E793" s="341">
        <v>3</v>
      </c>
      <c r="F793" s="342"/>
      <c r="G793" s="329"/>
      <c r="H793" s="329"/>
      <c r="I793" s="320"/>
      <c r="J793" s="330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  <c r="AA793" s="69"/>
      <c r="AB793" s="69"/>
      <c r="AC793" s="69"/>
      <c r="AD793" s="69"/>
      <c r="AE793" s="69"/>
      <c r="AF793" s="69"/>
      <c r="AG793" s="69"/>
      <c r="AH793" s="69"/>
      <c r="AI793" s="69"/>
      <c r="AJ793" s="69"/>
      <c r="AK793" s="69"/>
      <c r="AL793" s="69"/>
      <c r="AM793" s="69"/>
      <c r="AN793" s="69"/>
      <c r="AO793" s="69"/>
      <c r="AP793" s="69"/>
      <c r="AQ793" s="69"/>
      <c r="AR793" s="69"/>
      <c r="AS793" s="69"/>
      <c r="AT793" s="69"/>
      <c r="AU793" s="69"/>
      <c r="AV793" s="69"/>
      <c r="AW793" s="69"/>
      <c r="AX793" s="69"/>
      <c r="AY793" s="69"/>
      <c r="AZ793" s="69"/>
      <c r="BA793" s="69"/>
      <c r="BB793" s="69"/>
      <c r="BC793" s="69"/>
      <c r="BD793" s="69"/>
      <c r="BE793" s="69"/>
      <c r="BF793" s="69"/>
      <c r="BG793" s="69"/>
      <c r="BH793" s="69"/>
      <c r="BI793" s="69"/>
      <c r="BJ793" s="69"/>
      <c r="BK793" s="69"/>
      <c r="BL793" s="69"/>
      <c r="BM793" s="69"/>
      <c r="BN793" s="69"/>
      <c r="BO793" s="69"/>
      <c r="BP793" s="69"/>
      <c r="BQ793" s="69"/>
      <c r="BR793" s="69"/>
      <c r="BS793" s="69"/>
      <c r="BT793" s="69"/>
      <c r="BU793" s="69"/>
      <c r="BV793" s="69"/>
      <c r="BW793" s="69"/>
      <c r="BX793" s="69"/>
      <c r="BY793" s="69"/>
      <c r="BZ793" s="69"/>
      <c r="CA793" s="69"/>
      <c r="CB793" s="69"/>
      <c r="CC793" s="69"/>
      <c r="CD793" s="69"/>
      <c r="CE793" s="69"/>
      <c r="CF793" s="69"/>
      <c r="CG793" s="69"/>
      <c r="CH793" s="69"/>
      <c r="CI793" s="69"/>
      <c r="CJ793" s="69"/>
      <c r="CK793" s="69"/>
      <c r="CL793" s="69"/>
      <c r="CM793" s="69"/>
      <c r="CN793" s="69"/>
      <c r="CO793" s="69"/>
      <c r="CP793" s="69"/>
      <c r="CQ793" s="69"/>
    </row>
    <row r="794" spans="1:178" s="26" customFormat="1" ht="31.5" x14ac:dyDescent="0.25">
      <c r="A794" s="340" t="s">
        <v>21</v>
      </c>
      <c r="B794" s="318"/>
      <c r="C794" s="341" t="s">
        <v>234</v>
      </c>
      <c r="D794" s="356"/>
      <c r="E794" s="356"/>
      <c r="F794" s="337">
        <v>1.1599999999999999</v>
      </c>
      <c r="G794" s="341">
        <v>1.28</v>
      </c>
      <c r="H794" s="341">
        <v>11.4</v>
      </c>
      <c r="I794" s="341">
        <v>62</v>
      </c>
      <c r="J794" s="330" t="s">
        <v>318</v>
      </c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  <c r="AA794" s="69"/>
      <c r="AB794" s="69"/>
      <c r="AC794" s="69"/>
      <c r="AD794" s="69"/>
      <c r="AE794" s="69"/>
      <c r="AF794" s="69"/>
      <c r="AG794" s="69"/>
      <c r="AH794" s="69"/>
      <c r="AI794" s="69"/>
      <c r="AJ794" s="69"/>
      <c r="AK794" s="69"/>
      <c r="AL794" s="69"/>
      <c r="AM794" s="69"/>
      <c r="AN794" s="69"/>
      <c r="AO794" s="69"/>
      <c r="AP794" s="69"/>
      <c r="AQ794" s="69"/>
      <c r="AR794" s="69"/>
      <c r="AS794" s="69"/>
      <c r="AT794" s="69"/>
      <c r="AU794" s="69"/>
      <c r="AV794" s="69"/>
      <c r="AW794" s="69"/>
      <c r="AX794" s="69"/>
      <c r="AY794" s="69"/>
      <c r="AZ794" s="69"/>
      <c r="BA794" s="69"/>
      <c r="BB794" s="69"/>
      <c r="BC794" s="69"/>
      <c r="BD794" s="69"/>
      <c r="BE794" s="69"/>
      <c r="BF794" s="69"/>
      <c r="BG794" s="69"/>
      <c r="BH794" s="69"/>
      <c r="BI794" s="69"/>
      <c r="BJ794" s="69"/>
      <c r="BK794" s="69"/>
      <c r="BL794" s="69"/>
      <c r="BM794" s="69"/>
      <c r="BN794" s="69"/>
      <c r="BO794" s="69"/>
      <c r="BP794" s="69"/>
      <c r="BQ794" s="69"/>
      <c r="BR794" s="69"/>
      <c r="BS794" s="69"/>
      <c r="BT794" s="69"/>
      <c r="BU794" s="69"/>
      <c r="BV794" s="69"/>
      <c r="BW794" s="69"/>
      <c r="BX794" s="69"/>
      <c r="BY794" s="69"/>
      <c r="BZ794" s="69"/>
      <c r="CA794" s="69"/>
      <c r="CB794" s="69"/>
      <c r="CC794" s="69"/>
      <c r="CD794" s="69"/>
      <c r="CE794" s="69"/>
      <c r="CF794" s="69"/>
      <c r="CG794" s="69"/>
      <c r="CH794" s="69"/>
      <c r="CI794" s="69"/>
      <c r="CJ794" s="69"/>
      <c r="CK794" s="69"/>
      <c r="CL794" s="69"/>
      <c r="CM794" s="69"/>
      <c r="CN794" s="69"/>
      <c r="CO794" s="69"/>
      <c r="CP794" s="69"/>
      <c r="CQ794" s="69"/>
    </row>
    <row r="795" spans="1:178" s="26" customFormat="1" x14ac:dyDescent="0.25">
      <c r="A795" s="340"/>
      <c r="B795" s="318" t="s">
        <v>22</v>
      </c>
      <c r="C795" s="341"/>
      <c r="D795" s="341">
        <v>1.3</v>
      </c>
      <c r="E795" s="341">
        <v>1.3</v>
      </c>
      <c r="F795" s="337"/>
      <c r="G795" s="337"/>
      <c r="H795" s="337"/>
      <c r="I795" s="337"/>
      <c r="J795" s="330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  <c r="AA795" s="69"/>
      <c r="AB795" s="69"/>
      <c r="AC795" s="69"/>
      <c r="AD795" s="69"/>
      <c r="AE795" s="69"/>
      <c r="AF795" s="69"/>
      <c r="AG795" s="69"/>
      <c r="AH795" s="69"/>
      <c r="AI795" s="69"/>
      <c r="AJ795" s="69"/>
      <c r="AK795" s="69"/>
      <c r="AL795" s="69"/>
      <c r="AM795" s="69"/>
      <c r="AN795" s="69"/>
      <c r="AO795" s="69"/>
      <c r="AP795" s="69"/>
      <c r="AQ795" s="69"/>
      <c r="AR795" s="69"/>
      <c r="AS795" s="69"/>
      <c r="AT795" s="69"/>
      <c r="AU795" s="69"/>
      <c r="AV795" s="69"/>
      <c r="AW795" s="69"/>
      <c r="AX795" s="69"/>
      <c r="AY795" s="69"/>
      <c r="AZ795" s="69"/>
      <c r="BA795" s="69"/>
      <c r="BB795" s="69"/>
      <c r="BC795" s="69"/>
      <c r="BD795" s="69"/>
      <c r="BE795" s="69"/>
      <c r="BF795" s="69"/>
      <c r="BG795" s="69"/>
      <c r="BH795" s="69"/>
      <c r="BI795" s="69"/>
      <c r="BJ795" s="69"/>
      <c r="BK795" s="69"/>
      <c r="BL795" s="69"/>
      <c r="BM795" s="69"/>
      <c r="BN795" s="69"/>
      <c r="BO795" s="69"/>
      <c r="BP795" s="69"/>
      <c r="BQ795" s="69"/>
      <c r="BR795" s="69"/>
      <c r="BS795" s="69"/>
      <c r="BT795" s="69"/>
      <c r="BU795" s="69"/>
      <c r="BV795" s="69"/>
      <c r="BW795" s="69"/>
      <c r="BX795" s="69"/>
      <c r="BY795" s="69"/>
      <c r="BZ795" s="69"/>
      <c r="CA795" s="69"/>
      <c r="CB795" s="69"/>
      <c r="CC795" s="69"/>
      <c r="CD795" s="69"/>
      <c r="CE795" s="69"/>
      <c r="CF795" s="69"/>
      <c r="CG795" s="69"/>
      <c r="CH795" s="69"/>
      <c r="CI795" s="69"/>
      <c r="CJ795" s="69"/>
      <c r="CK795" s="69"/>
      <c r="CL795" s="69"/>
      <c r="CM795" s="69"/>
      <c r="CN795" s="69"/>
      <c r="CO795" s="69"/>
      <c r="CP795" s="69"/>
      <c r="CQ795" s="69"/>
    </row>
    <row r="796" spans="1:178" s="26" customFormat="1" x14ac:dyDescent="0.25">
      <c r="A796" s="340"/>
      <c r="B796" s="318" t="s">
        <v>18</v>
      </c>
      <c r="C796" s="341"/>
      <c r="D796" s="341">
        <v>7</v>
      </c>
      <c r="E796" s="341">
        <v>7</v>
      </c>
      <c r="F796" s="337"/>
      <c r="G796" s="341"/>
      <c r="H796" s="341"/>
      <c r="I796" s="341"/>
      <c r="J796" s="330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  <c r="AA796" s="69"/>
      <c r="AB796" s="69"/>
      <c r="AC796" s="69"/>
      <c r="AD796" s="69"/>
      <c r="AE796" s="69"/>
      <c r="AF796" s="69"/>
      <c r="AG796" s="69"/>
      <c r="AH796" s="69"/>
      <c r="AI796" s="69"/>
      <c r="AJ796" s="69"/>
      <c r="AK796" s="69"/>
      <c r="AL796" s="69"/>
      <c r="AM796" s="69"/>
      <c r="AN796" s="69"/>
      <c r="AO796" s="69"/>
      <c r="AP796" s="69"/>
      <c r="AQ796" s="69"/>
      <c r="AR796" s="69"/>
      <c r="AS796" s="69"/>
      <c r="AT796" s="69"/>
      <c r="AU796" s="69"/>
      <c r="AV796" s="69"/>
      <c r="AW796" s="69"/>
      <c r="AX796" s="69"/>
      <c r="AY796" s="69"/>
      <c r="AZ796" s="69"/>
      <c r="BA796" s="69"/>
      <c r="BB796" s="69"/>
      <c r="BC796" s="69"/>
      <c r="BD796" s="69"/>
      <c r="BE796" s="69"/>
      <c r="BF796" s="69"/>
      <c r="BG796" s="69"/>
      <c r="BH796" s="69"/>
      <c r="BI796" s="69"/>
      <c r="BJ796" s="69"/>
      <c r="BK796" s="69"/>
      <c r="BL796" s="69"/>
      <c r="BM796" s="69"/>
      <c r="BN796" s="69"/>
      <c r="BO796" s="69"/>
      <c r="BP796" s="69"/>
      <c r="BQ796" s="69"/>
      <c r="BR796" s="69"/>
      <c r="BS796" s="69"/>
      <c r="BT796" s="69"/>
      <c r="BU796" s="69"/>
      <c r="BV796" s="69"/>
      <c r="BW796" s="69"/>
      <c r="BX796" s="69"/>
      <c r="BY796" s="69"/>
      <c r="BZ796" s="69"/>
      <c r="CA796" s="69"/>
      <c r="CB796" s="69"/>
      <c r="CC796" s="69"/>
      <c r="CD796" s="69"/>
      <c r="CE796" s="69"/>
      <c r="CF796" s="69"/>
      <c r="CG796" s="69"/>
      <c r="CH796" s="69"/>
      <c r="CI796" s="69"/>
      <c r="CJ796" s="69"/>
      <c r="CK796" s="69"/>
      <c r="CL796" s="69"/>
      <c r="CM796" s="69"/>
      <c r="CN796" s="69"/>
      <c r="CO796" s="69"/>
      <c r="CP796" s="69"/>
      <c r="CQ796" s="69"/>
    </row>
    <row r="797" spans="1:178" s="26" customFormat="1" x14ac:dyDescent="0.25">
      <c r="A797" s="404"/>
      <c r="B797" s="318" t="s">
        <v>16</v>
      </c>
      <c r="C797" s="341"/>
      <c r="D797" s="341">
        <v>75</v>
      </c>
      <c r="E797" s="341">
        <v>75</v>
      </c>
      <c r="F797" s="337"/>
      <c r="G797" s="341"/>
      <c r="H797" s="341"/>
      <c r="I797" s="341"/>
      <c r="J797" s="330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  <c r="AA797" s="69"/>
      <c r="AB797" s="69"/>
      <c r="AC797" s="69"/>
      <c r="AD797" s="69"/>
      <c r="AE797" s="69"/>
      <c r="AF797" s="69"/>
      <c r="AG797" s="69"/>
      <c r="AH797" s="69"/>
      <c r="AI797" s="69"/>
      <c r="AJ797" s="69"/>
      <c r="AK797" s="69"/>
      <c r="AL797" s="69"/>
      <c r="AM797" s="69"/>
      <c r="AN797" s="69"/>
      <c r="AO797" s="69"/>
      <c r="AP797" s="69"/>
      <c r="AQ797" s="69"/>
      <c r="AR797" s="69"/>
      <c r="AS797" s="69"/>
      <c r="AT797" s="69"/>
      <c r="AU797" s="69"/>
      <c r="AV797" s="69"/>
      <c r="AW797" s="69"/>
      <c r="AX797" s="69"/>
      <c r="AY797" s="69"/>
      <c r="AZ797" s="69"/>
      <c r="BA797" s="69"/>
      <c r="BB797" s="69"/>
      <c r="BC797" s="69"/>
      <c r="BD797" s="69"/>
      <c r="BE797" s="69"/>
      <c r="BF797" s="69"/>
      <c r="BG797" s="69"/>
      <c r="BH797" s="69"/>
      <c r="BI797" s="69"/>
      <c r="BJ797" s="69"/>
      <c r="BK797" s="69"/>
      <c r="BL797" s="69"/>
      <c r="BM797" s="69"/>
      <c r="BN797" s="69"/>
      <c r="BO797" s="69"/>
      <c r="BP797" s="69"/>
      <c r="BQ797" s="69"/>
      <c r="BR797" s="69"/>
      <c r="BS797" s="69"/>
      <c r="BT797" s="69"/>
      <c r="BU797" s="69"/>
      <c r="BV797" s="69"/>
      <c r="BW797" s="69"/>
      <c r="BX797" s="69"/>
      <c r="BY797" s="69"/>
      <c r="BZ797" s="69"/>
      <c r="CA797" s="69"/>
      <c r="CB797" s="69"/>
      <c r="CC797" s="69"/>
      <c r="CD797" s="69"/>
      <c r="CE797" s="69"/>
      <c r="CF797" s="69"/>
      <c r="CG797" s="69"/>
      <c r="CH797" s="69"/>
      <c r="CI797" s="69"/>
      <c r="CJ797" s="69"/>
      <c r="CK797" s="69"/>
      <c r="CL797" s="69"/>
      <c r="CM797" s="69"/>
      <c r="CN797" s="69"/>
      <c r="CO797" s="69"/>
      <c r="CP797" s="69"/>
      <c r="CQ797" s="69"/>
    </row>
    <row r="798" spans="1:178" s="26" customFormat="1" x14ac:dyDescent="0.25">
      <c r="A798" s="404"/>
      <c r="B798" s="318" t="s">
        <v>17</v>
      </c>
      <c r="C798" s="341"/>
      <c r="D798" s="337">
        <v>106</v>
      </c>
      <c r="E798" s="341">
        <v>106</v>
      </c>
      <c r="F798" s="337"/>
      <c r="G798" s="341"/>
      <c r="H798" s="357"/>
      <c r="I798" s="341"/>
      <c r="J798" s="330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  <c r="AA798" s="69"/>
      <c r="AB798" s="69"/>
      <c r="AC798" s="69"/>
      <c r="AD798" s="69"/>
      <c r="AE798" s="69"/>
      <c r="AF798" s="69"/>
      <c r="AG798" s="69"/>
      <c r="AH798" s="69"/>
      <c r="AI798" s="69"/>
      <c r="AJ798" s="69"/>
      <c r="AK798" s="69"/>
      <c r="AL798" s="69"/>
      <c r="AM798" s="69"/>
      <c r="AN798" s="69"/>
      <c r="AO798" s="69"/>
      <c r="AP798" s="69"/>
      <c r="AQ798" s="69"/>
      <c r="AR798" s="69"/>
      <c r="AS798" s="69"/>
      <c r="AT798" s="69"/>
      <c r="AU798" s="69"/>
      <c r="AV798" s="69"/>
      <c r="AW798" s="69"/>
      <c r="AX798" s="69"/>
      <c r="AY798" s="69"/>
      <c r="AZ798" s="69"/>
      <c r="BA798" s="69"/>
      <c r="BB798" s="69"/>
      <c r="BC798" s="69"/>
      <c r="BD798" s="69"/>
      <c r="BE798" s="69"/>
      <c r="BF798" s="69"/>
      <c r="BG798" s="69"/>
      <c r="BH798" s="69"/>
      <c r="BI798" s="69"/>
      <c r="BJ798" s="69"/>
      <c r="BK798" s="69"/>
      <c r="BL798" s="69"/>
      <c r="BM798" s="69"/>
      <c r="BN798" s="69"/>
      <c r="BO798" s="69"/>
      <c r="BP798" s="69"/>
      <c r="BQ798" s="69"/>
      <c r="BR798" s="69"/>
      <c r="BS798" s="69"/>
      <c r="BT798" s="69"/>
      <c r="BU798" s="69"/>
      <c r="BV798" s="69"/>
      <c r="BW798" s="69"/>
      <c r="BX798" s="69"/>
      <c r="BY798" s="69"/>
      <c r="BZ798" s="69"/>
      <c r="CA798" s="69"/>
      <c r="CB798" s="69"/>
      <c r="CC798" s="69"/>
      <c r="CD798" s="69"/>
      <c r="CE798" s="69"/>
      <c r="CF798" s="69"/>
      <c r="CG798" s="69"/>
      <c r="CH798" s="69"/>
      <c r="CI798" s="69"/>
      <c r="CJ798" s="69"/>
      <c r="CK798" s="69"/>
      <c r="CL798" s="69"/>
      <c r="CM798" s="69"/>
      <c r="CN798" s="69"/>
      <c r="CO798" s="69"/>
      <c r="CP798" s="69"/>
      <c r="CQ798" s="69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</row>
    <row r="799" spans="1:178" s="26" customFormat="1" x14ac:dyDescent="0.25">
      <c r="A799" s="340" t="s">
        <v>159</v>
      </c>
      <c r="B799" s="318"/>
      <c r="C799" s="354" t="s">
        <v>308</v>
      </c>
      <c r="D799" s="355"/>
      <c r="E799" s="356"/>
      <c r="F799" s="342">
        <v>3.5</v>
      </c>
      <c r="G799" s="329">
        <v>5.95</v>
      </c>
      <c r="H799" s="320">
        <v>12.9</v>
      </c>
      <c r="I799" s="342">
        <v>119.6</v>
      </c>
      <c r="J799" s="330" t="s">
        <v>160</v>
      </c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  <c r="AA799" s="69"/>
      <c r="AB799" s="69"/>
      <c r="AC799" s="69"/>
      <c r="AD799" s="69"/>
      <c r="AE799" s="69"/>
      <c r="AF799" s="69"/>
      <c r="AG799" s="69"/>
      <c r="AH799" s="69"/>
      <c r="AI799" s="69"/>
      <c r="AJ799" s="69"/>
      <c r="AK799" s="69"/>
      <c r="AL799" s="69"/>
      <c r="AM799" s="69"/>
      <c r="AN799" s="69"/>
      <c r="AO799" s="69"/>
      <c r="AP799" s="69"/>
      <c r="AQ799" s="69"/>
      <c r="AR799" s="69"/>
      <c r="AS799" s="69"/>
      <c r="AT799" s="69"/>
      <c r="AU799" s="69"/>
      <c r="AV799" s="69"/>
      <c r="AW799" s="69"/>
      <c r="AX799" s="69"/>
      <c r="AY799" s="69"/>
      <c r="AZ799" s="69"/>
      <c r="BA799" s="69"/>
      <c r="BB799" s="69"/>
      <c r="BC799" s="69"/>
      <c r="BD799" s="69"/>
      <c r="BE799" s="69"/>
      <c r="BF799" s="69"/>
      <c r="BG799" s="69"/>
      <c r="BH799" s="69"/>
      <c r="BI799" s="69"/>
      <c r="BJ799" s="69"/>
      <c r="BK799" s="69"/>
      <c r="BL799" s="69"/>
      <c r="BM799" s="69"/>
      <c r="BN799" s="69"/>
      <c r="BO799" s="69"/>
      <c r="BP799" s="69"/>
      <c r="BQ799" s="69"/>
      <c r="BR799" s="69"/>
      <c r="BS799" s="69"/>
      <c r="BT799" s="69"/>
      <c r="BU799" s="69"/>
      <c r="BV799" s="69"/>
      <c r="BW799" s="69"/>
      <c r="BX799" s="69"/>
      <c r="BY799" s="69"/>
      <c r="BZ799" s="69"/>
      <c r="CA799" s="69"/>
      <c r="CB799" s="69"/>
      <c r="CC799" s="69"/>
      <c r="CD799" s="69"/>
      <c r="CE799" s="69"/>
      <c r="CF799" s="69"/>
      <c r="CG799" s="69"/>
      <c r="CH799" s="69"/>
      <c r="CI799" s="69"/>
      <c r="CJ799" s="69"/>
      <c r="CK799" s="69"/>
      <c r="CL799" s="69"/>
      <c r="CM799" s="69"/>
      <c r="CN799" s="69"/>
      <c r="CO799" s="69"/>
      <c r="CP799" s="69"/>
      <c r="CQ799" s="6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</row>
    <row r="800" spans="1:178" s="26" customFormat="1" x14ac:dyDescent="0.25">
      <c r="A800" s="340"/>
      <c r="B800" s="318" t="s">
        <v>25</v>
      </c>
      <c r="C800" s="341"/>
      <c r="D800" s="337">
        <v>25</v>
      </c>
      <c r="E800" s="341">
        <v>25</v>
      </c>
      <c r="F800" s="342"/>
      <c r="G800" s="329"/>
      <c r="H800" s="329"/>
      <c r="I800" s="342"/>
      <c r="J800" s="330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  <c r="AA800" s="69"/>
      <c r="AB800" s="69"/>
      <c r="AC800" s="69"/>
      <c r="AD800" s="69"/>
      <c r="AE800" s="69"/>
      <c r="AF800" s="69"/>
      <c r="AG800" s="69"/>
      <c r="AH800" s="69"/>
      <c r="AI800" s="69"/>
      <c r="AJ800" s="69"/>
      <c r="AK800" s="69"/>
      <c r="AL800" s="69"/>
      <c r="AM800" s="69"/>
      <c r="AN800" s="69"/>
      <c r="AO800" s="69"/>
      <c r="AP800" s="69"/>
      <c r="AQ800" s="69"/>
      <c r="AR800" s="69"/>
      <c r="AS800" s="69"/>
      <c r="AT800" s="69"/>
      <c r="AU800" s="69"/>
      <c r="AV800" s="69"/>
      <c r="AW800" s="69"/>
      <c r="AX800" s="69"/>
      <c r="AY800" s="69"/>
      <c r="AZ800" s="69"/>
      <c r="BA800" s="69"/>
      <c r="BB800" s="69"/>
      <c r="BC800" s="69"/>
      <c r="BD800" s="69"/>
      <c r="BE800" s="69"/>
      <c r="BF800" s="69"/>
      <c r="BG800" s="69"/>
      <c r="BH800" s="69"/>
      <c r="BI800" s="69"/>
      <c r="BJ800" s="69"/>
      <c r="BK800" s="69"/>
      <c r="BL800" s="69"/>
      <c r="BM800" s="69"/>
      <c r="BN800" s="69"/>
      <c r="BO800" s="69"/>
      <c r="BP800" s="69"/>
      <c r="BQ800" s="69"/>
      <c r="BR800" s="69"/>
      <c r="BS800" s="69"/>
      <c r="BT800" s="69"/>
      <c r="BU800" s="69"/>
      <c r="BV800" s="69"/>
      <c r="BW800" s="69"/>
      <c r="BX800" s="69"/>
      <c r="BY800" s="69"/>
      <c r="BZ800" s="69"/>
      <c r="CA800" s="69"/>
      <c r="CB800" s="69"/>
      <c r="CC800" s="69"/>
      <c r="CD800" s="69"/>
      <c r="CE800" s="69"/>
      <c r="CF800" s="69"/>
      <c r="CG800" s="69"/>
      <c r="CH800" s="69"/>
      <c r="CI800" s="69"/>
      <c r="CJ800" s="69"/>
      <c r="CK800" s="69"/>
      <c r="CL800" s="69"/>
      <c r="CM800" s="69"/>
      <c r="CN800" s="69"/>
      <c r="CO800" s="69"/>
      <c r="CP800" s="69"/>
      <c r="CQ800" s="69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</row>
    <row r="801" spans="1:178" s="26" customFormat="1" x14ac:dyDescent="0.25">
      <c r="A801" s="340"/>
      <c r="B801" s="318" t="s">
        <v>66</v>
      </c>
      <c r="C801" s="341"/>
      <c r="D801" s="337">
        <v>5.0999999999999996</v>
      </c>
      <c r="E801" s="341">
        <v>5</v>
      </c>
      <c r="F801" s="342"/>
      <c r="G801" s="329"/>
      <c r="H801" s="329"/>
      <c r="I801" s="342"/>
      <c r="J801" s="330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  <c r="AA801" s="69"/>
      <c r="AB801" s="69"/>
      <c r="AC801" s="69"/>
      <c r="AD801" s="69"/>
      <c r="AE801" s="69"/>
      <c r="AF801" s="69"/>
      <c r="AG801" s="69"/>
      <c r="AH801" s="69"/>
      <c r="AI801" s="69"/>
      <c r="AJ801" s="69"/>
      <c r="AK801" s="69"/>
      <c r="AL801" s="69"/>
      <c r="AM801" s="69"/>
      <c r="AN801" s="69"/>
      <c r="AO801" s="69"/>
      <c r="AP801" s="69"/>
      <c r="AQ801" s="69"/>
      <c r="AR801" s="69"/>
      <c r="AS801" s="69"/>
      <c r="AT801" s="69"/>
      <c r="AU801" s="69"/>
      <c r="AV801" s="69"/>
      <c r="AW801" s="69"/>
      <c r="AX801" s="69"/>
      <c r="AY801" s="69"/>
      <c r="AZ801" s="69"/>
      <c r="BA801" s="69"/>
      <c r="BB801" s="69"/>
      <c r="BC801" s="69"/>
      <c r="BD801" s="69"/>
      <c r="BE801" s="69"/>
      <c r="BF801" s="69"/>
      <c r="BG801" s="69"/>
      <c r="BH801" s="69"/>
      <c r="BI801" s="69"/>
      <c r="BJ801" s="69"/>
      <c r="BK801" s="69"/>
      <c r="BL801" s="69"/>
      <c r="BM801" s="69"/>
      <c r="BN801" s="69"/>
      <c r="BO801" s="69"/>
      <c r="BP801" s="69"/>
      <c r="BQ801" s="69"/>
      <c r="BR801" s="69"/>
      <c r="BS801" s="69"/>
      <c r="BT801" s="69"/>
      <c r="BU801" s="69"/>
      <c r="BV801" s="69"/>
      <c r="BW801" s="69"/>
      <c r="BX801" s="69"/>
      <c r="BY801" s="69"/>
      <c r="BZ801" s="69"/>
      <c r="CA801" s="69"/>
      <c r="CB801" s="69"/>
      <c r="CC801" s="69"/>
      <c r="CD801" s="69"/>
      <c r="CE801" s="69"/>
      <c r="CF801" s="69"/>
      <c r="CG801" s="69"/>
      <c r="CH801" s="69"/>
      <c r="CI801" s="69"/>
      <c r="CJ801" s="69"/>
      <c r="CK801" s="69"/>
      <c r="CL801" s="69"/>
      <c r="CM801" s="69"/>
      <c r="CN801" s="69"/>
      <c r="CO801" s="69"/>
      <c r="CP801" s="69"/>
      <c r="CQ801" s="69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</row>
    <row r="802" spans="1:178" s="26" customFormat="1" ht="16.5" thickBot="1" x14ac:dyDescent="0.3">
      <c r="A802" s="340"/>
      <c r="B802" s="318" t="s">
        <v>20</v>
      </c>
      <c r="C802" s="341"/>
      <c r="D802" s="337">
        <v>3</v>
      </c>
      <c r="E802" s="341">
        <v>3</v>
      </c>
      <c r="F802" s="342" t="s">
        <v>1</v>
      </c>
      <c r="G802" s="329"/>
      <c r="H802" s="329"/>
      <c r="I802" s="342"/>
      <c r="J802" s="330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  <c r="AA802" s="69"/>
      <c r="AB802" s="69"/>
      <c r="AC802" s="69"/>
      <c r="AD802" s="69"/>
      <c r="AE802" s="69"/>
      <c r="AF802" s="69"/>
      <c r="AG802" s="69"/>
      <c r="AH802" s="69"/>
      <c r="AI802" s="69"/>
      <c r="AJ802" s="69"/>
      <c r="AK802" s="69"/>
      <c r="AL802" s="69"/>
      <c r="AM802" s="69"/>
      <c r="AN802" s="69"/>
      <c r="AO802" s="69"/>
      <c r="AP802" s="69"/>
      <c r="AQ802" s="69"/>
      <c r="AR802" s="69"/>
      <c r="AS802" s="69"/>
      <c r="AT802" s="69"/>
      <c r="AU802" s="69"/>
      <c r="AV802" s="69"/>
      <c r="AW802" s="69"/>
      <c r="AX802" s="69"/>
      <c r="AY802" s="69"/>
      <c r="AZ802" s="69"/>
      <c r="BA802" s="69"/>
      <c r="BB802" s="69"/>
      <c r="BC802" s="69"/>
      <c r="BD802" s="69"/>
      <c r="BE802" s="69"/>
      <c r="BF802" s="69"/>
      <c r="BG802" s="69"/>
      <c r="BH802" s="69"/>
      <c r="BI802" s="69"/>
      <c r="BJ802" s="69"/>
      <c r="BK802" s="69"/>
      <c r="BL802" s="69"/>
      <c r="BM802" s="69"/>
      <c r="BN802" s="69"/>
      <c r="BO802" s="69"/>
      <c r="BP802" s="69"/>
      <c r="BQ802" s="69"/>
      <c r="BR802" s="69"/>
      <c r="BS802" s="69"/>
      <c r="BT802" s="69"/>
      <c r="BU802" s="69"/>
      <c r="BV802" s="69"/>
      <c r="BW802" s="69"/>
      <c r="BX802" s="69"/>
      <c r="BY802" s="69"/>
      <c r="BZ802" s="69"/>
      <c r="CA802" s="69"/>
      <c r="CB802" s="69"/>
      <c r="CC802" s="69"/>
      <c r="CD802" s="69"/>
      <c r="CE802" s="69"/>
      <c r="CF802" s="69"/>
      <c r="CG802" s="69"/>
      <c r="CH802" s="69"/>
      <c r="CI802" s="69"/>
      <c r="CJ802" s="69"/>
      <c r="CK802" s="69"/>
      <c r="CL802" s="69"/>
      <c r="CM802" s="69"/>
      <c r="CN802" s="69"/>
      <c r="CO802" s="69"/>
      <c r="CP802" s="69"/>
      <c r="CQ802" s="69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</row>
    <row r="803" spans="1:178" s="26" customFormat="1" ht="16.5" thickBot="1" x14ac:dyDescent="0.3">
      <c r="A803" s="358" t="s">
        <v>26</v>
      </c>
      <c r="B803" s="359"/>
      <c r="C803" s="331">
        <v>358</v>
      </c>
      <c r="D803" s="360"/>
      <c r="E803" s="378"/>
      <c r="F803" s="331">
        <f>SUM(F786:F801)</f>
        <v>10.66</v>
      </c>
      <c r="G803" s="331">
        <f>SUM(G786:G801)</f>
        <v>12.18</v>
      </c>
      <c r="H803" s="331">
        <f>SUM(H786:H801)</f>
        <v>43.8</v>
      </c>
      <c r="I803" s="331">
        <f>SUM(I786:I801)</f>
        <v>327.60000000000002</v>
      </c>
      <c r="J803" s="333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  <c r="AA803" s="69"/>
      <c r="AB803" s="69"/>
      <c r="AC803" s="69"/>
      <c r="AD803" s="69"/>
      <c r="AE803" s="69"/>
      <c r="AF803" s="69"/>
      <c r="AG803" s="69"/>
      <c r="AH803" s="69"/>
      <c r="AI803" s="69"/>
      <c r="AJ803" s="69"/>
      <c r="AK803" s="69"/>
      <c r="AL803" s="69"/>
      <c r="AM803" s="69"/>
      <c r="AN803" s="69"/>
      <c r="AO803" s="69"/>
      <c r="AP803" s="69"/>
      <c r="AQ803" s="69"/>
      <c r="AR803" s="69"/>
      <c r="AS803" s="69"/>
      <c r="AT803" s="69"/>
      <c r="AU803" s="69"/>
      <c r="AV803" s="69"/>
      <c r="AW803" s="69"/>
      <c r="AX803" s="69"/>
      <c r="AY803" s="69"/>
      <c r="AZ803" s="69"/>
      <c r="BA803" s="69"/>
      <c r="BB803" s="69"/>
      <c r="BC803" s="69"/>
      <c r="BD803" s="69"/>
      <c r="BE803" s="69"/>
      <c r="BF803" s="69"/>
      <c r="BG803" s="69"/>
      <c r="BH803" s="69"/>
      <c r="BI803" s="69"/>
      <c r="BJ803" s="69"/>
      <c r="BK803" s="69"/>
      <c r="BL803" s="69"/>
      <c r="BM803" s="69"/>
      <c r="BN803" s="69"/>
      <c r="BO803" s="69"/>
      <c r="BP803" s="69"/>
      <c r="BQ803" s="69"/>
      <c r="BR803" s="69"/>
      <c r="BS803" s="69"/>
      <c r="BT803" s="69"/>
      <c r="BU803" s="69"/>
      <c r="BV803" s="69"/>
      <c r="BW803" s="69"/>
      <c r="BX803" s="69"/>
      <c r="BY803" s="69"/>
      <c r="BZ803" s="69"/>
      <c r="CA803" s="69"/>
      <c r="CB803" s="69"/>
      <c r="CC803" s="69"/>
      <c r="CD803" s="69"/>
      <c r="CE803" s="69"/>
      <c r="CF803" s="69"/>
      <c r="CG803" s="69"/>
      <c r="CH803" s="69"/>
      <c r="CI803" s="69"/>
      <c r="CJ803" s="69"/>
      <c r="CK803" s="69"/>
      <c r="CL803" s="69"/>
      <c r="CM803" s="69"/>
      <c r="CN803" s="69"/>
      <c r="CO803" s="69"/>
      <c r="CP803" s="69"/>
      <c r="CQ803" s="69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</row>
    <row r="804" spans="1:178" x14ac:dyDescent="0.25">
      <c r="A804" s="340" t="s">
        <v>48</v>
      </c>
      <c r="C804" s="341">
        <v>85</v>
      </c>
      <c r="D804" s="357">
        <v>96.9</v>
      </c>
      <c r="E804" s="341">
        <v>85</v>
      </c>
      <c r="F804" s="342">
        <v>0.34</v>
      </c>
      <c r="G804" s="329">
        <v>0.34</v>
      </c>
      <c r="H804" s="320">
        <v>10.5</v>
      </c>
      <c r="I804" s="329">
        <v>47</v>
      </c>
      <c r="J804" s="330" t="s">
        <v>270</v>
      </c>
    </row>
    <row r="805" spans="1:178" s="26" customFormat="1" ht="16.5" thickBot="1" x14ac:dyDescent="0.3">
      <c r="A805" s="340"/>
      <c r="B805" s="318"/>
      <c r="C805" s="341"/>
      <c r="D805" s="498"/>
      <c r="E805" s="343"/>
      <c r="F805" s="342"/>
      <c r="G805" s="329"/>
      <c r="H805" s="320"/>
      <c r="I805" s="329"/>
      <c r="J805" s="330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  <c r="AA805" s="69"/>
      <c r="AB805" s="69"/>
      <c r="AC805" s="69"/>
      <c r="AD805" s="69"/>
      <c r="AE805" s="69"/>
      <c r="AF805" s="69"/>
      <c r="AG805" s="69"/>
      <c r="AH805" s="69"/>
      <c r="AI805" s="69"/>
      <c r="AJ805" s="69"/>
      <c r="AK805" s="69"/>
      <c r="AL805" s="69"/>
      <c r="AM805" s="69"/>
      <c r="AN805" s="69"/>
      <c r="AO805" s="69"/>
      <c r="AP805" s="69"/>
      <c r="AQ805" s="69"/>
      <c r="AR805" s="69"/>
      <c r="AS805" s="69"/>
      <c r="AT805" s="69"/>
      <c r="AU805" s="69"/>
      <c r="AV805" s="69"/>
      <c r="AW805" s="69"/>
      <c r="AX805" s="69"/>
      <c r="AY805" s="69"/>
      <c r="AZ805" s="69"/>
      <c r="BA805" s="69"/>
      <c r="BB805" s="69"/>
      <c r="BC805" s="69"/>
      <c r="BD805" s="69"/>
      <c r="BE805" s="69"/>
      <c r="BF805" s="69"/>
      <c r="BG805" s="69"/>
      <c r="BH805" s="69"/>
      <c r="BI805" s="69"/>
      <c r="BJ805" s="69"/>
      <c r="BK805" s="69"/>
      <c r="BL805" s="69"/>
      <c r="BM805" s="69"/>
      <c r="BN805" s="69"/>
      <c r="BO805" s="69"/>
      <c r="BP805" s="69"/>
      <c r="BQ805" s="69"/>
      <c r="BR805" s="69"/>
      <c r="BS805" s="69"/>
      <c r="BT805" s="69"/>
      <c r="BU805" s="69"/>
      <c r="BV805" s="69"/>
      <c r="BW805" s="69"/>
      <c r="BX805" s="69"/>
      <c r="BY805" s="69"/>
      <c r="BZ805" s="69"/>
      <c r="CA805" s="69"/>
      <c r="CB805" s="69"/>
      <c r="CC805" s="69"/>
      <c r="CD805" s="69"/>
      <c r="CE805" s="69"/>
      <c r="CF805" s="69"/>
      <c r="CG805" s="69"/>
      <c r="CH805" s="69"/>
      <c r="CI805" s="69"/>
      <c r="CJ805" s="69"/>
      <c r="CK805" s="69"/>
      <c r="CL805" s="69"/>
      <c r="CM805" s="69"/>
      <c r="CN805" s="69"/>
      <c r="CO805" s="69"/>
      <c r="CP805" s="69"/>
      <c r="CQ805" s="69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</row>
    <row r="806" spans="1:178" s="26" customFormat="1" ht="16.5" thickBot="1" x14ac:dyDescent="0.3">
      <c r="A806" s="358" t="s">
        <v>26</v>
      </c>
      <c r="B806" s="359"/>
      <c r="C806" s="360">
        <v>85</v>
      </c>
      <c r="D806" s="362"/>
      <c r="E806" s="546"/>
      <c r="F806" s="331">
        <f>SUM(F804)</f>
        <v>0.34</v>
      </c>
      <c r="G806" s="331">
        <f>SUM(G804)</f>
        <v>0.34</v>
      </c>
      <c r="H806" s="331">
        <f>SUM(H804)</f>
        <v>10.5</v>
      </c>
      <c r="I806" s="331">
        <f>SUM(I804)</f>
        <v>47</v>
      </c>
      <c r="J806" s="333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  <c r="AA806" s="69"/>
      <c r="AB806" s="69"/>
      <c r="AC806" s="69"/>
      <c r="AD806" s="69"/>
      <c r="AE806" s="69"/>
      <c r="AF806" s="69"/>
      <c r="AG806" s="69"/>
      <c r="AH806" s="69"/>
      <c r="AI806" s="69"/>
      <c r="AJ806" s="69"/>
      <c r="AK806" s="69"/>
      <c r="AL806" s="69"/>
      <c r="AM806" s="69"/>
      <c r="AN806" s="69"/>
      <c r="AO806" s="69"/>
      <c r="AP806" s="69"/>
      <c r="AQ806" s="69"/>
      <c r="AR806" s="69"/>
      <c r="AS806" s="69"/>
      <c r="AT806" s="69"/>
      <c r="AU806" s="69"/>
      <c r="AV806" s="69"/>
      <c r="AW806" s="69"/>
      <c r="AX806" s="69"/>
      <c r="AY806" s="69"/>
      <c r="AZ806" s="69"/>
      <c r="BA806" s="69"/>
      <c r="BB806" s="69"/>
      <c r="BC806" s="69"/>
      <c r="BD806" s="69"/>
      <c r="BE806" s="69"/>
      <c r="BF806" s="69"/>
      <c r="BG806" s="69"/>
      <c r="BH806" s="69"/>
      <c r="BI806" s="69"/>
      <c r="BJ806" s="69"/>
      <c r="BK806" s="69"/>
      <c r="BL806" s="69"/>
      <c r="BM806" s="69"/>
      <c r="BN806" s="69"/>
      <c r="BO806" s="69"/>
      <c r="BP806" s="69"/>
      <c r="BQ806" s="69"/>
      <c r="BR806" s="69"/>
      <c r="BS806" s="69"/>
      <c r="BT806" s="69"/>
      <c r="BU806" s="69"/>
      <c r="BV806" s="69"/>
      <c r="BW806" s="69"/>
      <c r="BX806" s="69"/>
      <c r="BY806" s="69"/>
      <c r="BZ806" s="69"/>
      <c r="CA806" s="69"/>
      <c r="CB806" s="69"/>
      <c r="CC806" s="69"/>
      <c r="CD806" s="69"/>
      <c r="CE806" s="69"/>
      <c r="CF806" s="69"/>
      <c r="CG806" s="69"/>
      <c r="CH806" s="69"/>
      <c r="CI806" s="69"/>
      <c r="CJ806" s="69"/>
      <c r="CK806" s="69"/>
      <c r="CL806" s="69"/>
      <c r="CM806" s="69"/>
      <c r="CN806" s="69"/>
      <c r="CO806" s="69"/>
      <c r="CP806" s="69"/>
      <c r="CQ806" s="69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</row>
    <row r="807" spans="1:178" ht="15" customHeight="1" thickBot="1" x14ac:dyDescent="0.3">
      <c r="A807" s="358"/>
      <c r="B807" s="359"/>
      <c r="C807" s="360">
        <v>443</v>
      </c>
      <c r="D807" s="546"/>
      <c r="E807" s="359"/>
      <c r="F807" s="331">
        <f>F803+F806</f>
        <v>11</v>
      </c>
      <c r="G807" s="331">
        <f>G803+G806</f>
        <v>12.52</v>
      </c>
      <c r="H807" s="331">
        <f>H803+H806</f>
        <v>54.3</v>
      </c>
      <c r="I807" s="331">
        <f>I803+I806</f>
        <v>374.6</v>
      </c>
      <c r="J807" s="333"/>
    </row>
    <row r="808" spans="1:178" x14ac:dyDescent="0.25">
      <c r="A808" s="340"/>
      <c r="B808" s="318" t="s">
        <v>28</v>
      </c>
      <c r="C808" s="354"/>
      <c r="D808" s="343"/>
      <c r="E808" s="337"/>
      <c r="F808" s="321"/>
      <c r="G808" s="480"/>
      <c r="H808" s="321"/>
      <c r="J808" s="330"/>
    </row>
    <row r="809" spans="1:178" s="43" customFormat="1" ht="33" customHeight="1" x14ac:dyDescent="0.25">
      <c r="A809" s="411" t="s">
        <v>348</v>
      </c>
      <c r="B809" s="365"/>
      <c r="C809" s="366">
        <v>30</v>
      </c>
      <c r="D809" s="367"/>
      <c r="E809" s="329"/>
      <c r="F809" s="339">
        <v>0.33</v>
      </c>
      <c r="G809" s="339">
        <v>0.06</v>
      </c>
      <c r="H809" s="329">
        <v>1.1399999999999999</v>
      </c>
      <c r="I809" s="339">
        <v>6</v>
      </c>
      <c r="J809" s="572" t="s">
        <v>445</v>
      </c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  <c r="AA809" s="96"/>
      <c r="AB809" s="96"/>
      <c r="AC809" s="96"/>
      <c r="AD809" s="96"/>
      <c r="AE809" s="96"/>
      <c r="AF809" s="96"/>
      <c r="AG809" s="96"/>
      <c r="AH809" s="96"/>
      <c r="AI809" s="96"/>
      <c r="AJ809" s="96"/>
      <c r="AK809" s="96"/>
      <c r="AL809" s="96"/>
      <c r="AM809" s="96"/>
      <c r="AN809" s="96"/>
      <c r="AO809" s="96"/>
      <c r="AP809" s="96"/>
      <c r="AQ809" s="96"/>
      <c r="AR809" s="96"/>
      <c r="AS809" s="96"/>
      <c r="AT809" s="96"/>
      <c r="AU809" s="96"/>
      <c r="AV809" s="96"/>
      <c r="AW809" s="96"/>
      <c r="AX809" s="96"/>
      <c r="AY809" s="96"/>
      <c r="AZ809" s="96"/>
      <c r="BA809" s="96"/>
      <c r="BB809" s="96"/>
      <c r="BC809" s="96"/>
      <c r="BD809" s="96"/>
      <c r="BE809" s="96"/>
      <c r="BF809" s="96"/>
      <c r="BG809" s="96"/>
      <c r="BH809" s="96"/>
      <c r="BI809" s="96"/>
      <c r="BJ809" s="96"/>
      <c r="BK809" s="96"/>
      <c r="BL809" s="96"/>
      <c r="BM809" s="96"/>
      <c r="BN809" s="96"/>
      <c r="BO809" s="96"/>
      <c r="BP809" s="96"/>
      <c r="BQ809" s="96"/>
      <c r="BR809" s="96"/>
      <c r="BS809" s="96"/>
      <c r="BT809" s="96"/>
      <c r="BU809" s="96"/>
      <c r="BV809" s="96"/>
      <c r="BW809" s="96"/>
      <c r="BX809" s="96"/>
      <c r="BY809" s="96"/>
      <c r="BZ809" s="96"/>
      <c r="CA809" s="96"/>
      <c r="CB809" s="96"/>
      <c r="CC809" s="96"/>
      <c r="CD809" s="96"/>
      <c r="CE809" s="96"/>
      <c r="CF809" s="96"/>
      <c r="CG809" s="96"/>
      <c r="CH809" s="96"/>
      <c r="CI809" s="96"/>
      <c r="CJ809" s="96"/>
      <c r="CK809" s="96"/>
      <c r="CL809" s="96"/>
      <c r="CM809" s="96"/>
      <c r="CN809" s="96"/>
      <c r="CO809" s="96"/>
      <c r="CP809" s="96"/>
      <c r="CQ809" s="96"/>
      <c r="CR809" s="96"/>
      <c r="CS809" s="96"/>
      <c r="CT809" s="96"/>
      <c r="CU809" s="96"/>
      <c r="CV809" s="96"/>
      <c r="CW809" s="96"/>
      <c r="CX809" s="96"/>
      <c r="CY809" s="96"/>
      <c r="CZ809" s="96"/>
      <c r="DA809" s="96"/>
      <c r="DB809" s="96"/>
      <c r="DC809" s="96"/>
      <c r="DD809" s="96"/>
      <c r="DE809" s="96"/>
      <c r="DF809" s="96"/>
      <c r="DG809" s="96"/>
      <c r="DH809" s="96"/>
      <c r="DI809" s="96"/>
      <c r="DJ809" s="96"/>
      <c r="DK809" s="96"/>
      <c r="DL809" s="96"/>
      <c r="DM809" s="96"/>
      <c r="DN809" s="96"/>
      <c r="DO809" s="96"/>
      <c r="DP809" s="96"/>
      <c r="DQ809" s="96"/>
      <c r="DR809" s="96"/>
      <c r="DS809" s="96"/>
      <c r="DT809" s="96"/>
      <c r="DU809" s="96"/>
      <c r="DV809" s="96"/>
      <c r="DW809" s="96"/>
      <c r="DX809" s="96"/>
      <c r="DY809" s="96"/>
      <c r="DZ809" s="96"/>
      <c r="EA809" s="96"/>
      <c r="EB809" s="96"/>
      <c r="EC809" s="96"/>
      <c r="ED809" s="96"/>
      <c r="EE809" s="96"/>
      <c r="EF809" s="96"/>
      <c r="EG809" s="96"/>
      <c r="EH809" s="96"/>
      <c r="EI809" s="96"/>
      <c r="EJ809" s="96"/>
      <c r="EK809" s="96"/>
      <c r="EL809" s="96"/>
      <c r="EM809" s="96"/>
      <c r="EN809" s="96"/>
      <c r="EO809" s="96"/>
      <c r="EP809" s="96"/>
      <c r="EQ809" s="96"/>
      <c r="ER809" s="96"/>
      <c r="ES809" s="96"/>
      <c r="ET809" s="96"/>
      <c r="EU809" s="96"/>
      <c r="EV809" s="96"/>
      <c r="EW809" s="96"/>
      <c r="EX809" s="96"/>
      <c r="EY809" s="96"/>
      <c r="EZ809" s="96"/>
      <c r="FA809" s="96"/>
      <c r="FB809" s="96"/>
      <c r="FC809" s="96"/>
      <c r="FD809" s="96"/>
      <c r="FE809" s="96"/>
      <c r="FF809" s="96"/>
      <c r="FG809" s="96"/>
      <c r="FH809" s="96"/>
      <c r="FI809" s="96"/>
      <c r="FJ809" s="96"/>
      <c r="FK809" s="96"/>
      <c r="FL809" s="96"/>
      <c r="FM809" s="96"/>
      <c r="FN809" s="96"/>
      <c r="FO809" s="96"/>
      <c r="FP809" s="96"/>
      <c r="FQ809" s="96"/>
    </row>
    <row r="810" spans="1:178" s="43" customFormat="1" x14ac:dyDescent="0.25">
      <c r="A810" s="371"/>
      <c r="B810" s="750" t="s">
        <v>29</v>
      </c>
      <c r="C810" s="437"/>
      <c r="D810" s="367">
        <v>21.811199999999999</v>
      </c>
      <c r="E810" s="329">
        <v>17.04</v>
      </c>
      <c r="F810" s="367"/>
      <c r="G810" s="329"/>
      <c r="H810" s="367"/>
      <c r="I810" s="329"/>
      <c r="J810" s="329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  <c r="AA810" s="96"/>
      <c r="AB810" s="96"/>
      <c r="AC810" s="96"/>
      <c r="AD810" s="96"/>
      <c r="AE810" s="96"/>
      <c r="AF810" s="96"/>
      <c r="AG810" s="96"/>
      <c r="AH810" s="96"/>
      <c r="AI810" s="96"/>
      <c r="AJ810" s="96"/>
      <c r="AK810" s="96"/>
      <c r="AL810" s="96"/>
      <c r="AM810" s="96"/>
      <c r="AN810" s="96"/>
      <c r="AO810" s="96"/>
      <c r="AP810" s="96"/>
      <c r="AQ810" s="96"/>
      <c r="AR810" s="96"/>
      <c r="AS810" s="96"/>
      <c r="AT810" s="96"/>
      <c r="AU810" s="96"/>
      <c r="AV810" s="96"/>
      <c r="AW810" s="96"/>
      <c r="AX810" s="96"/>
      <c r="AY810" s="96"/>
      <c r="AZ810" s="96"/>
      <c r="BA810" s="96"/>
      <c r="BB810" s="96"/>
      <c r="BC810" s="96"/>
      <c r="BD810" s="96"/>
      <c r="BE810" s="96"/>
      <c r="BF810" s="96"/>
      <c r="BG810" s="96"/>
      <c r="BH810" s="96"/>
      <c r="BI810" s="96"/>
      <c r="BJ810" s="96"/>
      <c r="BK810" s="96"/>
      <c r="BL810" s="96"/>
      <c r="BM810" s="96"/>
      <c r="BN810" s="96"/>
      <c r="BO810" s="96"/>
      <c r="BP810" s="96"/>
      <c r="BQ810" s="96"/>
      <c r="BR810" s="96"/>
      <c r="BS810" s="96"/>
      <c r="BT810" s="96"/>
      <c r="BU810" s="96"/>
      <c r="BV810" s="96"/>
      <c r="BW810" s="96"/>
      <c r="BX810" s="96"/>
      <c r="BY810" s="96"/>
      <c r="BZ810" s="96"/>
      <c r="CA810" s="96"/>
      <c r="CB810" s="96"/>
      <c r="CC810" s="96"/>
      <c r="CD810" s="96"/>
      <c r="CE810" s="96"/>
      <c r="CF810" s="96"/>
      <c r="CG810" s="96"/>
      <c r="CH810" s="96"/>
      <c r="CI810" s="96"/>
      <c r="CJ810" s="96"/>
      <c r="CK810" s="96"/>
      <c r="CL810" s="96"/>
      <c r="CM810" s="96"/>
      <c r="CN810" s="96"/>
      <c r="CO810" s="96"/>
      <c r="CP810" s="96"/>
      <c r="CQ810" s="96"/>
      <c r="CR810" s="96"/>
      <c r="CS810" s="96"/>
      <c r="CT810" s="96"/>
      <c r="CU810" s="96"/>
      <c r="CV810" s="96"/>
      <c r="CW810" s="96"/>
      <c r="CX810" s="96"/>
      <c r="CY810" s="96"/>
      <c r="CZ810" s="96"/>
      <c r="DA810" s="96"/>
      <c r="DB810" s="96"/>
      <c r="DC810" s="96"/>
      <c r="DD810" s="96"/>
      <c r="DE810" s="96"/>
      <c r="DF810" s="96"/>
      <c r="DG810" s="96"/>
      <c r="DH810" s="96"/>
      <c r="DI810" s="96"/>
      <c r="DJ810" s="96"/>
      <c r="DK810" s="96"/>
      <c r="DL810" s="96"/>
      <c r="DM810" s="96"/>
      <c r="DN810" s="96"/>
      <c r="DO810" s="96"/>
      <c r="DP810" s="96"/>
      <c r="DQ810" s="96"/>
      <c r="DR810" s="96"/>
      <c r="DS810" s="96"/>
      <c r="DT810" s="96"/>
      <c r="DU810" s="96"/>
      <c r="DV810" s="96"/>
      <c r="DW810" s="96"/>
      <c r="DX810" s="96"/>
      <c r="DY810" s="96"/>
      <c r="DZ810" s="96"/>
      <c r="EA810" s="96"/>
      <c r="EB810" s="96"/>
      <c r="EC810" s="96"/>
      <c r="ED810" s="96"/>
      <c r="EE810" s="96"/>
      <c r="EF810" s="96"/>
      <c r="EG810" s="96"/>
      <c r="EH810" s="96"/>
      <c r="EI810" s="96"/>
      <c r="EJ810" s="96"/>
      <c r="EK810" s="96"/>
      <c r="EL810" s="96"/>
      <c r="EM810" s="96"/>
      <c r="EN810" s="96"/>
      <c r="EO810" s="96"/>
      <c r="EP810" s="96"/>
      <c r="EQ810" s="96"/>
      <c r="ER810" s="96"/>
      <c r="ES810" s="96"/>
      <c r="ET810" s="96"/>
      <c r="EU810" s="96"/>
      <c r="EV810" s="96"/>
      <c r="EW810" s="96"/>
      <c r="EX810" s="96"/>
      <c r="EY810" s="96"/>
      <c r="EZ810" s="96"/>
      <c r="FA810" s="96"/>
      <c r="FB810" s="96"/>
      <c r="FC810" s="96"/>
      <c r="FD810" s="96"/>
      <c r="FE810" s="96"/>
      <c r="FF810" s="96"/>
      <c r="FG810" s="96"/>
      <c r="FH810" s="96"/>
      <c r="FI810" s="96"/>
      <c r="FJ810" s="96"/>
      <c r="FK810" s="96"/>
      <c r="FL810" s="96"/>
      <c r="FM810" s="96"/>
      <c r="FN810" s="96"/>
      <c r="FO810" s="96"/>
      <c r="FP810" s="96"/>
      <c r="FQ810" s="96"/>
    </row>
    <row r="811" spans="1:178" s="43" customFormat="1" x14ac:dyDescent="0.25">
      <c r="A811" s="371"/>
      <c r="B811" s="750" t="s">
        <v>32</v>
      </c>
      <c r="C811" s="437"/>
      <c r="D811" s="367">
        <v>16.3</v>
      </c>
      <c r="E811" s="329">
        <v>13.04</v>
      </c>
      <c r="F811" s="367"/>
      <c r="G811" s="329"/>
      <c r="H811" s="367"/>
      <c r="I811" s="329"/>
      <c r="J811" s="329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  <c r="AA811" s="96"/>
      <c r="AB811" s="96"/>
      <c r="AC811" s="96"/>
      <c r="AD811" s="96"/>
      <c r="AE811" s="96"/>
      <c r="AF811" s="96"/>
      <c r="AG811" s="96"/>
      <c r="AH811" s="96"/>
      <c r="AI811" s="96"/>
      <c r="AJ811" s="96"/>
      <c r="AK811" s="96"/>
      <c r="AL811" s="96"/>
      <c r="AM811" s="96"/>
      <c r="AN811" s="96"/>
      <c r="AO811" s="96"/>
      <c r="AP811" s="96"/>
      <c r="AQ811" s="96"/>
      <c r="AR811" s="96"/>
      <c r="AS811" s="96"/>
      <c r="AT811" s="96"/>
      <c r="AU811" s="96"/>
      <c r="AV811" s="96"/>
      <c r="AW811" s="96"/>
      <c r="AX811" s="96"/>
      <c r="AY811" s="96"/>
      <c r="AZ811" s="96"/>
      <c r="BA811" s="96"/>
      <c r="BB811" s="96"/>
      <c r="BC811" s="96"/>
      <c r="BD811" s="96"/>
      <c r="BE811" s="96"/>
      <c r="BF811" s="96"/>
      <c r="BG811" s="96"/>
      <c r="BH811" s="96"/>
      <c r="BI811" s="96"/>
      <c r="BJ811" s="96"/>
      <c r="BK811" s="96"/>
      <c r="BL811" s="96"/>
      <c r="BM811" s="96"/>
      <c r="BN811" s="96"/>
      <c r="BO811" s="96"/>
      <c r="BP811" s="96"/>
      <c r="BQ811" s="96"/>
      <c r="BR811" s="96"/>
      <c r="BS811" s="96"/>
      <c r="BT811" s="96"/>
      <c r="BU811" s="96"/>
      <c r="BV811" s="96"/>
      <c r="BW811" s="96"/>
      <c r="BX811" s="96"/>
      <c r="BY811" s="96"/>
      <c r="BZ811" s="96"/>
      <c r="CA811" s="96"/>
      <c r="CB811" s="96"/>
      <c r="CC811" s="96"/>
      <c r="CD811" s="96"/>
      <c r="CE811" s="96"/>
      <c r="CF811" s="96"/>
      <c r="CG811" s="96"/>
      <c r="CH811" s="96"/>
      <c r="CI811" s="96"/>
      <c r="CJ811" s="96"/>
      <c r="CK811" s="96"/>
      <c r="CL811" s="96"/>
      <c r="CM811" s="96"/>
      <c r="CN811" s="96"/>
      <c r="CO811" s="96"/>
      <c r="CP811" s="96"/>
      <c r="CQ811" s="96"/>
      <c r="CR811" s="96"/>
      <c r="CS811" s="96"/>
      <c r="CT811" s="96"/>
      <c r="CU811" s="96"/>
      <c r="CV811" s="96"/>
      <c r="CW811" s="96"/>
      <c r="CX811" s="96"/>
      <c r="CY811" s="96"/>
      <c r="CZ811" s="96"/>
      <c r="DA811" s="96"/>
      <c r="DB811" s="96"/>
      <c r="DC811" s="96"/>
      <c r="DD811" s="96"/>
      <c r="DE811" s="96"/>
      <c r="DF811" s="96"/>
      <c r="DG811" s="96"/>
      <c r="DH811" s="96"/>
      <c r="DI811" s="96"/>
      <c r="DJ811" s="96"/>
      <c r="DK811" s="96"/>
      <c r="DL811" s="96"/>
      <c r="DM811" s="96"/>
      <c r="DN811" s="96"/>
      <c r="DO811" s="96"/>
      <c r="DP811" s="96"/>
      <c r="DQ811" s="96"/>
      <c r="DR811" s="96"/>
      <c r="DS811" s="96"/>
      <c r="DT811" s="96"/>
      <c r="DU811" s="96"/>
      <c r="DV811" s="96"/>
      <c r="DW811" s="96"/>
      <c r="DX811" s="96"/>
      <c r="DY811" s="96"/>
      <c r="DZ811" s="96"/>
      <c r="EA811" s="96"/>
      <c r="EB811" s="96"/>
      <c r="EC811" s="96"/>
      <c r="ED811" s="96"/>
      <c r="EE811" s="96"/>
      <c r="EF811" s="96"/>
      <c r="EG811" s="96"/>
      <c r="EH811" s="96"/>
      <c r="EI811" s="96"/>
      <c r="EJ811" s="96"/>
      <c r="EK811" s="96"/>
      <c r="EL811" s="96"/>
      <c r="EM811" s="96"/>
      <c r="EN811" s="96"/>
      <c r="EO811" s="96"/>
      <c r="EP811" s="96"/>
      <c r="EQ811" s="96"/>
      <c r="ER811" s="96"/>
      <c r="ES811" s="96"/>
      <c r="ET811" s="96"/>
      <c r="EU811" s="96"/>
      <c r="EV811" s="96"/>
      <c r="EW811" s="96"/>
      <c r="EX811" s="96"/>
      <c r="EY811" s="96"/>
      <c r="EZ811" s="96"/>
      <c r="FA811" s="96"/>
      <c r="FB811" s="96"/>
      <c r="FC811" s="96"/>
      <c r="FD811" s="96"/>
      <c r="FE811" s="96"/>
      <c r="FF811" s="96"/>
      <c r="FG811" s="96"/>
      <c r="FH811" s="96"/>
      <c r="FI811" s="96"/>
      <c r="FJ811" s="96"/>
      <c r="FK811" s="96"/>
      <c r="FL811" s="96"/>
      <c r="FM811" s="96"/>
      <c r="FN811" s="96"/>
      <c r="FO811" s="96"/>
      <c r="FP811" s="96"/>
      <c r="FQ811" s="96"/>
    </row>
    <row r="812" spans="1:178" s="43" customFormat="1" x14ac:dyDescent="0.25">
      <c r="A812" s="340"/>
      <c r="B812" s="750" t="s">
        <v>34</v>
      </c>
      <c r="C812" s="437"/>
      <c r="D812" s="367">
        <v>1.5</v>
      </c>
      <c r="E812" s="329">
        <v>1.5</v>
      </c>
      <c r="F812" s="367"/>
      <c r="G812" s="329"/>
      <c r="H812" s="367"/>
      <c r="I812" s="329"/>
      <c r="J812" s="438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  <c r="AA812" s="96"/>
      <c r="AB812" s="96"/>
      <c r="AC812" s="96"/>
      <c r="AD812" s="96"/>
      <c r="AE812" s="96"/>
      <c r="AF812" s="96"/>
      <c r="AG812" s="96"/>
      <c r="AH812" s="96"/>
      <c r="AI812" s="96"/>
      <c r="AJ812" s="96"/>
      <c r="AK812" s="96"/>
      <c r="AL812" s="96"/>
      <c r="AM812" s="96"/>
      <c r="AN812" s="96"/>
      <c r="AO812" s="96"/>
      <c r="AP812" s="96"/>
      <c r="AQ812" s="96"/>
      <c r="AR812" s="96"/>
      <c r="AS812" s="96"/>
      <c r="AT812" s="96"/>
      <c r="AU812" s="96"/>
      <c r="AV812" s="96"/>
      <c r="AW812" s="96"/>
      <c r="AX812" s="96"/>
      <c r="AY812" s="96"/>
      <c r="AZ812" s="96"/>
      <c r="BA812" s="96"/>
      <c r="BB812" s="96"/>
      <c r="BC812" s="96"/>
      <c r="BD812" s="96"/>
      <c r="BE812" s="96"/>
      <c r="BF812" s="96"/>
      <c r="BG812" s="96"/>
      <c r="BH812" s="96"/>
      <c r="BI812" s="96"/>
      <c r="BJ812" s="96"/>
      <c r="BK812" s="96"/>
      <c r="BL812" s="96"/>
      <c r="BM812" s="96"/>
      <c r="BN812" s="96"/>
      <c r="BO812" s="96"/>
      <c r="BP812" s="96"/>
      <c r="BQ812" s="96"/>
      <c r="BR812" s="96"/>
      <c r="BS812" s="96"/>
      <c r="BT812" s="96"/>
      <c r="BU812" s="96"/>
      <c r="BV812" s="96"/>
      <c r="BW812" s="96"/>
      <c r="BX812" s="96"/>
      <c r="BY812" s="96"/>
      <c r="BZ812" s="96"/>
      <c r="CA812" s="96"/>
      <c r="CB812" s="96"/>
      <c r="CC812" s="96"/>
      <c r="CD812" s="96"/>
      <c r="CE812" s="96"/>
      <c r="CF812" s="96"/>
      <c r="CG812" s="96"/>
      <c r="CH812" s="96"/>
      <c r="CI812" s="96"/>
      <c r="CJ812" s="96"/>
      <c r="CK812" s="96"/>
      <c r="CL812" s="96"/>
      <c r="CM812" s="96"/>
      <c r="CN812" s="96"/>
      <c r="CO812" s="96"/>
      <c r="CP812" s="96"/>
      <c r="CQ812" s="96"/>
      <c r="CR812" s="96"/>
      <c r="CS812" s="96"/>
      <c r="CT812" s="96"/>
      <c r="CU812" s="96"/>
      <c r="CV812" s="96"/>
      <c r="CW812" s="96"/>
      <c r="CX812" s="96"/>
      <c r="CY812" s="96"/>
      <c r="CZ812" s="96"/>
      <c r="DA812" s="96"/>
      <c r="DB812" s="96"/>
      <c r="DC812" s="96"/>
      <c r="DD812" s="96"/>
      <c r="DE812" s="96"/>
      <c r="DF812" s="96"/>
      <c r="DG812" s="96"/>
      <c r="DH812" s="96"/>
      <c r="DI812" s="96"/>
      <c r="DJ812" s="96"/>
      <c r="DK812" s="96"/>
      <c r="DL812" s="96"/>
      <c r="DM812" s="96"/>
      <c r="DN812" s="96"/>
      <c r="DO812" s="96"/>
      <c r="DP812" s="96"/>
      <c r="DQ812" s="96"/>
      <c r="DR812" s="96"/>
      <c r="DS812" s="96"/>
      <c r="DT812" s="96"/>
      <c r="DU812" s="96"/>
      <c r="DV812" s="96"/>
      <c r="DW812" s="96"/>
      <c r="DX812" s="96"/>
      <c r="DY812" s="96"/>
      <c r="DZ812" s="96"/>
      <c r="EA812" s="96"/>
      <c r="EB812" s="96"/>
      <c r="EC812" s="96"/>
      <c r="ED812" s="96"/>
      <c r="EE812" s="96"/>
      <c r="EF812" s="96"/>
      <c r="EG812" s="96"/>
      <c r="EH812" s="96"/>
      <c r="EI812" s="96"/>
      <c r="EJ812" s="96"/>
      <c r="EK812" s="96"/>
      <c r="EL812" s="96"/>
      <c r="EM812" s="96"/>
      <c r="EN812" s="96"/>
      <c r="EO812" s="96"/>
      <c r="EP812" s="96"/>
      <c r="EQ812" s="96"/>
      <c r="ER812" s="96"/>
      <c r="ES812" s="96"/>
      <c r="ET812" s="96"/>
      <c r="EU812" s="96"/>
      <c r="EV812" s="96"/>
      <c r="EW812" s="96"/>
      <c r="EX812" s="96"/>
      <c r="EY812" s="96"/>
      <c r="EZ812" s="96"/>
      <c r="FA812" s="96"/>
      <c r="FB812" s="96"/>
      <c r="FC812" s="96"/>
      <c r="FD812" s="96"/>
      <c r="FE812" s="96"/>
      <c r="FF812" s="96"/>
      <c r="FG812" s="96"/>
      <c r="FH812" s="96"/>
      <c r="FI812" s="96"/>
      <c r="FJ812" s="96"/>
      <c r="FK812" s="96"/>
      <c r="FL812" s="96"/>
      <c r="FM812" s="96"/>
      <c r="FN812" s="96"/>
      <c r="FO812" s="96"/>
      <c r="FP812" s="96"/>
      <c r="FQ812" s="96"/>
    </row>
    <row r="813" spans="1:178" s="69" customFormat="1" ht="30.75" customHeight="1" x14ac:dyDescent="0.25">
      <c r="A813" s="270" t="s">
        <v>218</v>
      </c>
      <c r="B813" s="45"/>
      <c r="C813" s="740" t="s">
        <v>198</v>
      </c>
      <c r="D813" s="735"/>
      <c r="E813" s="736"/>
      <c r="F813" s="737">
        <v>4.63</v>
      </c>
      <c r="G813" s="736">
        <v>3.17</v>
      </c>
      <c r="H813" s="735">
        <v>21.65</v>
      </c>
      <c r="I813" s="737">
        <v>133.68</v>
      </c>
      <c r="J813" s="741" t="s">
        <v>205</v>
      </c>
    </row>
    <row r="814" spans="1:178" s="69" customFormat="1" ht="17.25" customHeight="1" x14ac:dyDescent="0.25">
      <c r="A814" s="270"/>
      <c r="B814" s="752" t="s">
        <v>141</v>
      </c>
      <c r="C814" s="734"/>
      <c r="D814" s="736">
        <v>11.4</v>
      </c>
      <c r="E814" s="742">
        <v>11.4</v>
      </c>
      <c r="F814" s="737"/>
      <c r="G814" s="736"/>
      <c r="H814" s="735"/>
      <c r="I814" s="737"/>
      <c r="J814" s="741"/>
    </row>
    <row r="815" spans="1:178" s="69" customFormat="1" ht="14.25" customHeight="1" x14ac:dyDescent="0.25">
      <c r="A815" s="270"/>
      <c r="B815" s="752" t="s">
        <v>33</v>
      </c>
      <c r="C815" s="734"/>
      <c r="D815" s="736">
        <v>11.9</v>
      </c>
      <c r="E815" s="742">
        <v>9.99</v>
      </c>
      <c r="F815" s="737"/>
      <c r="G815" s="736"/>
      <c r="H815" s="735"/>
      <c r="I815" s="737"/>
      <c r="J815" s="741"/>
    </row>
    <row r="816" spans="1:178" s="69" customFormat="1" ht="13.5" customHeight="1" x14ac:dyDescent="0.25">
      <c r="A816" s="270"/>
      <c r="B816" s="752" t="s">
        <v>51</v>
      </c>
      <c r="C816" s="734"/>
      <c r="D816" s="736">
        <v>1</v>
      </c>
      <c r="E816" s="742">
        <v>1</v>
      </c>
      <c r="F816" s="737"/>
      <c r="G816" s="736"/>
      <c r="H816" s="735"/>
      <c r="I816" s="737"/>
      <c r="J816" s="741"/>
    </row>
    <row r="817" spans="1:95" s="69" customFormat="1" ht="15" customHeight="1" x14ac:dyDescent="0.25">
      <c r="A817" s="264"/>
      <c r="B817" s="733" t="s">
        <v>17</v>
      </c>
      <c r="C817" s="743"/>
      <c r="D817" s="744">
        <v>1.1399999999999999</v>
      </c>
      <c r="E817" s="745">
        <v>1.1399999999999999</v>
      </c>
      <c r="F817" s="746"/>
      <c r="G817" s="747"/>
      <c r="H817" s="748"/>
      <c r="I817" s="746"/>
      <c r="J817" s="749"/>
    </row>
    <row r="818" spans="1:95" s="69" customFormat="1" ht="15" x14ac:dyDescent="0.25">
      <c r="A818" s="270"/>
      <c r="B818" s="752" t="s">
        <v>42</v>
      </c>
      <c r="C818" s="734"/>
      <c r="D818" s="735">
        <v>15</v>
      </c>
      <c r="E818" s="736">
        <v>12</v>
      </c>
      <c r="F818" s="737"/>
      <c r="G818" s="737"/>
      <c r="H818" s="737"/>
      <c r="I818" s="737"/>
      <c r="J818" s="738"/>
    </row>
    <row r="819" spans="1:95" s="69" customFormat="1" ht="15" x14ac:dyDescent="0.25">
      <c r="A819" s="270"/>
      <c r="B819" s="752" t="s">
        <v>30</v>
      </c>
      <c r="C819" s="734"/>
      <c r="D819" s="735">
        <v>42.9</v>
      </c>
      <c r="E819" s="736">
        <v>30</v>
      </c>
      <c r="F819" s="737"/>
      <c r="G819" s="736"/>
      <c r="H819" s="735"/>
      <c r="I819" s="737"/>
      <c r="J819" s="738"/>
    </row>
    <row r="820" spans="1:95" s="96" customFormat="1" ht="15" x14ac:dyDescent="0.25">
      <c r="A820" s="270"/>
      <c r="B820" s="752" t="s">
        <v>32</v>
      </c>
      <c r="C820" s="734"/>
      <c r="D820" s="735">
        <v>7.5</v>
      </c>
      <c r="E820" s="736">
        <v>6</v>
      </c>
      <c r="F820" s="737"/>
      <c r="G820" s="736"/>
      <c r="H820" s="735"/>
      <c r="I820" s="737"/>
      <c r="J820" s="738"/>
    </row>
    <row r="821" spans="1:95" s="69" customFormat="1" ht="15" x14ac:dyDescent="0.25">
      <c r="A821" s="270"/>
      <c r="B821" s="752" t="s">
        <v>33</v>
      </c>
      <c r="C821" s="734"/>
      <c r="D821" s="735">
        <v>7.1428599999999998</v>
      </c>
      <c r="E821" s="736">
        <v>6</v>
      </c>
      <c r="F821" s="737"/>
      <c r="G821" s="736"/>
      <c r="H821" s="735"/>
      <c r="I821" s="737"/>
      <c r="J821" s="738"/>
    </row>
    <row r="822" spans="1:95" s="96" customFormat="1" ht="15" x14ac:dyDescent="0.25">
      <c r="A822" s="270"/>
      <c r="B822" s="752" t="s">
        <v>34</v>
      </c>
      <c r="C822" s="734"/>
      <c r="D822" s="735">
        <v>2</v>
      </c>
      <c r="E822" s="736">
        <v>2</v>
      </c>
      <c r="F822" s="737"/>
      <c r="G822" s="736"/>
      <c r="H822" s="735"/>
      <c r="I822" s="737"/>
      <c r="J822" s="738"/>
    </row>
    <row r="823" spans="1:95" s="96" customFormat="1" ht="15" x14ac:dyDescent="0.25">
      <c r="A823" s="270"/>
      <c r="B823" s="752" t="s">
        <v>19</v>
      </c>
      <c r="C823" s="734"/>
      <c r="D823" s="735">
        <v>0.6</v>
      </c>
      <c r="E823" s="736">
        <v>0.6</v>
      </c>
      <c r="F823" s="737"/>
      <c r="G823" s="736"/>
      <c r="H823" s="735"/>
      <c r="I823" s="737"/>
      <c r="J823" s="738"/>
    </row>
    <row r="824" spans="1:95" s="96" customFormat="1" ht="15" x14ac:dyDescent="0.25">
      <c r="A824" s="270"/>
      <c r="B824" s="752" t="s">
        <v>17</v>
      </c>
      <c r="C824" s="734"/>
      <c r="D824" s="735">
        <v>114</v>
      </c>
      <c r="E824" s="736">
        <v>114</v>
      </c>
      <c r="F824" s="737"/>
      <c r="G824" s="736"/>
      <c r="H824" s="735"/>
      <c r="I824" s="737"/>
      <c r="J824" s="738"/>
    </row>
    <row r="825" spans="1:95" s="96" customFormat="1" ht="15" x14ac:dyDescent="0.25">
      <c r="A825" s="270"/>
      <c r="B825" s="752" t="s">
        <v>36</v>
      </c>
      <c r="C825" s="734"/>
      <c r="D825" s="735">
        <v>5</v>
      </c>
      <c r="E825" s="736">
        <v>5</v>
      </c>
      <c r="F825" s="737"/>
      <c r="G825" s="736"/>
      <c r="H825" s="735"/>
      <c r="I825" s="737"/>
      <c r="J825" s="738"/>
    </row>
    <row r="826" spans="1:95" s="43" customFormat="1" x14ac:dyDescent="0.25">
      <c r="A826" s="344" t="s">
        <v>357</v>
      </c>
      <c r="B826" s="318"/>
      <c r="C826" s="373" t="s">
        <v>165</v>
      </c>
      <c r="D826" s="574"/>
      <c r="E826" s="575"/>
      <c r="F826" s="374">
        <v>5.8</v>
      </c>
      <c r="G826" s="376">
        <v>5</v>
      </c>
      <c r="H826" s="374">
        <v>2.6</v>
      </c>
      <c r="I826" s="374">
        <v>78</v>
      </c>
      <c r="J826" s="375" t="s">
        <v>330</v>
      </c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  <c r="AA826" s="96"/>
      <c r="AB826" s="96"/>
      <c r="AC826" s="96"/>
      <c r="AD826" s="96"/>
      <c r="AE826" s="96"/>
      <c r="AF826" s="96"/>
      <c r="AG826" s="96"/>
      <c r="AH826" s="96"/>
      <c r="AI826" s="96"/>
      <c r="AJ826" s="96"/>
      <c r="AK826" s="96"/>
      <c r="AL826" s="96"/>
      <c r="AM826" s="96"/>
      <c r="AN826" s="96"/>
      <c r="AO826" s="96"/>
      <c r="AP826" s="96"/>
      <c r="AQ826" s="96"/>
      <c r="AR826" s="96"/>
      <c r="AS826" s="96"/>
      <c r="AT826" s="96"/>
      <c r="AU826" s="96"/>
      <c r="AV826" s="96"/>
      <c r="AW826" s="96"/>
      <c r="AX826" s="96"/>
      <c r="AY826" s="96"/>
      <c r="AZ826" s="96"/>
      <c r="BA826" s="96"/>
      <c r="BB826" s="96"/>
      <c r="BC826" s="96"/>
      <c r="BD826" s="96"/>
      <c r="BE826" s="96"/>
      <c r="BF826" s="96"/>
      <c r="BG826" s="96"/>
      <c r="BH826" s="96"/>
      <c r="BI826" s="96"/>
      <c r="BJ826" s="96"/>
      <c r="BK826" s="96"/>
      <c r="BL826" s="96"/>
      <c r="BM826" s="96"/>
      <c r="BN826" s="96"/>
      <c r="BO826" s="96"/>
      <c r="BP826" s="96"/>
      <c r="BQ826" s="96"/>
      <c r="BR826" s="96"/>
      <c r="BS826" s="96"/>
      <c r="BT826" s="96"/>
      <c r="BU826" s="96"/>
      <c r="BV826" s="96"/>
      <c r="BW826" s="96"/>
      <c r="BX826" s="96"/>
      <c r="BY826" s="96"/>
      <c r="BZ826" s="96"/>
      <c r="CA826" s="96"/>
      <c r="CB826" s="96"/>
      <c r="CC826" s="96"/>
      <c r="CD826" s="96"/>
      <c r="CE826" s="96"/>
      <c r="CF826" s="96"/>
      <c r="CG826" s="96"/>
      <c r="CH826" s="96"/>
      <c r="CI826" s="96"/>
      <c r="CJ826" s="96"/>
      <c r="CK826" s="96"/>
      <c r="CL826" s="96"/>
      <c r="CM826" s="96"/>
      <c r="CN826" s="96"/>
      <c r="CO826" s="96"/>
      <c r="CP826" s="96"/>
      <c r="CQ826" s="96"/>
    </row>
    <row r="827" spans="1:95" s="43" customFormat="1" x14ac:dyDescent="0.25">
      <c r="A827" s="340"/>
      <c r="B827" s="345" t="s">
        <v>414</v>
      </c>
      <c r="C827" s="576"/>
      <c r="D827" s="374">
        <v>75.87</v>
      </c>
      <c r="E827" s="575">
        <v>56.9</v>
      </c>
      <c r="F827" s="374"/>
      <c r="G827" s="376"/>
      <c r="H827" s="374"/>
      <c r="I827" s="374"/>
      <c r="J827" s="577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  <c r="AA827" s="96"/>
      <c r="AB827" s="96"/>
      <c r="AC827" s="96"/>
      <c r="AD827" s="96"/>
      <c r="AE827" s="96"/>
      <c r="AF827" s="96"/>
      <c r="AG827" s="96"/>
      <c r="AH827" s="96"/>
      <c r="AI827" s="96"/>
      <c r="AJ827" s="96"/>
      <c r="AK827" s="96"/>
      <c r="AL827" s="96"/>
      <c r="AM827" s="96"/>
      <c r="AN827" s="96"/>
      <c r="AO827" s="96"/>
      <c r="AP827" s="96"/>
      <c r="AQ827" s="96"/>
      <c r="AR827" s="96"/>
      <c r="AS827" s="96"/>
      <c r="AT827" s="96"/>
      <c r="AU827" s="96"/>
      <c r="AV827" s="96"/>
      <c r="AW827" s="96"/>
      <c r="AX827" s="96"/>
      <c r="AY827" s="96"/>
      <c r="AZ827" s="96"/>
      <c r="BA827" s="96"/>
      <c r="BB827" s="96"/>
      <c r="BC827" s="96"/>
      <c r="BD827" s="96"/>
      <c r="BE827" s="96"/>
      <c r="BF827" s="96"/>
      <c r="BG827" s="96"/>
      <c r="BH827" s="96"/>
      <c r="BI827" s="96"/>
      <c r="BJ827" s="96"/>
      <c r="BK827" s="96"/>
      <c r="BL827" s="96"/>
      <c r="BM827" s="96"/>
      <c r="BN827" s="96"/>
      <c r="BO827" s="96"/>
      <c r="BP827" s="96"/>
      <c r="BQ827" s="96"/>
      <c r="BR827" s="96"/>
      <c r="BS827" s="96"/>
      <c r="BT827" s="96"/>
      <c r="BU827" s="96"/>
      <c r="BV827" s="96"/>
      <c r="BW827" s="96"/>
      <c r="BX827" s="96"/>
      <c r="BY827" s="96"/>
      <c r="BZ827" s="96"/>
      <c r="CA827" s="96"/>
      <c r="CB827" s="96"/>
      <c r="CC827" s="96"/>
      <c r="CD827" s="96"/>
      <c r="CE827" s="96"/>
      <c r="CF827" s="96"/>
      <c r="CG827" s="96"/>
      <c r="CH827" s="96"/>
      <c r="CI827" s="96"/>
      <c r="CJ827" s="96"/>
      <c r="CK827" s="96"/>
      <c r="CL827" s="96"/>
      <c r="CM827" s="96"/>
      <c r="CN827" s="96"/>
      <c r="CO827" s="96"/>
      <c r="CP827" s="96"/>
      <c r="CQ827" s="96"/>
    </row>
    <row r="828" spans="1:95" s="43" customFormat="1" x14ac:dyDescent="0.25">
      <c r="A828" s="340"/>
      <c r="B828" s="318" t="s">
        <v>34</v>
      </c>
      <c r="C828" s="341"/>
      <c r="D828" s="320">
        <v>5.3</v>
      </c>
      <c r="E828" s="329">
        <v>5.3</v>
      </c>
      <c r="F828" s="320"/>
      <c r="G828" s="329"/>
      <c r="H828" s="320"/>
      <c r="I828" s="342"/>
      <c r="J828" s="330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  <c r="AA828" s="96"/>
      <c r="AB828" s="96"/>
      <c r="AC828" s="96"/>
      <c r="AD828" s="96"/>
      <c r="AE828" s="96"/>
      <c r="AF828" s="96"/>
      <c r="AG828" s="96"/>
      <c r="AH828" s="96"/>
      <c r="AI828" s="96"/>
      <c r="AJ828" s="96"/>
      <c r="AK828" s="96"/>
      <c r="AL828" s="96"/>
      <c r="AM828" s="96"/>
      <c r="AN828" s="96"/>
      <c r="AO828" s="96"/>
      <c r="AP828" s="96"/>
      <c r="AQ828" s="96"/>
      <c r="AR828" s="96"/>
      <c r="AS828" s="96"/>
      <c r="AT828" s="96"/>
      <c r="AU828" s="96"/>
      <c r="AV828" s="96"/>
      <c r="AW828" s="96"/>
      <c r="AX828" s="96"/>
      <c r="AY828" s="96"/>
      <c r="AZ828" s="96"/>
      <c r="BA828" s="96"/>
      <c r="BB828" s="96"/>
      <c r="BC828" s="96"/>
      <c r="BD828" s="96"/>
      <c r="BE828" s="96"/>
      <c r="BF828" s="96"/>
      <c r="BG828" s="96"/>
      <c r="BH828" s="96"/>
      <c r="BI828" s="96"/>
      <c r="BJ828" s="96"/>
      <c r="BK828" s="96"/>
      <c r="BL828" s="96"/>
      <c r="BM828" s="96"/>
      <c r="BN828" s="96"/>
      <c r="BO828" s="96"/>
      <c r="BP828" s="96"/>
      <c r="BQ828" s="96"/>
      <c r="BR828" s="96"/>
      <c r="BS828" s="96"/>
      <c r="BT828" s="96"/>
      <c r="BU828" s="96"/>
      <c r="BV828" s="96"/>
      <c r="BW828" s="96"/>
      <c r="BX828" s="96"/>
      <c r="BY828" s="96"/>
      <c r="BZ828" s="96"/>
      <c r="CA828" s="96"/>
      <c r="CB828" s="96"/>
      <c r="CC828" s="96"/>
      <c r="CD828" s="96"/>
      <c r="CE828" s="96"/>
      <c r="CF828" s="96"/>
      <c r="CG828" s="96"/>
      <c r="CH828" s="96"/>
      <c r="CI828" s="96"/>
      <c r="CJ828" s="96"/>
      <c r="CK828" s="96"/>
      <c r="CL828" s="96"/>
      <c r="CM828" s="96"/>
      <c r="CN828" s="96"/>
      <c r="CO828" s="96"/>
      <c r="CP828" s="96"/>
      <c r="CQ828" s="96"/>
    </row>
    <row r="829" spans="1:95" s="43" customFormat="1" x14ac:dyDescent="0.25">
      <c r="A829" s="340"/>
      <c r="B829" s="318" t="s">
        <v>44</v>
      </c>
      <c r="C829" s="341"/>
      <c r="D829" s="320">
        <v>2</v>
      </c>
      <c r="E829" s="329">
        <v>2</v>
      </c>
      <c r="F829" s="320"/>
      <c r="G829" s="329"/>
      <c r="H829" s="320"/>
      <c r="I829" s="342"/>
      <c r="J829" s="330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  <c r="AA829" s="96"/>
      <c r="AB829" s="96"/>
      <c r="AC829" s="96"/>
      <c r="AD829" s="96"/>
      <c r="AE829" s="96"/>
      <c r="AF829" s="96"/>
      <c r="AG829" s="96"/>
      <c r="AH829" s="96"/>
      <c r="AI829" s="96"/>
      <c r="AJ829" s="96"/>
      <c r="AK829" s="96"/>
      <c r="AL829" s="96"/>
      <c r="AM829" s="96"/>
      <c r="AN829" s="96"/>
      <c r="AO829" s="96"/>
      <c r="AP829" s="96"/>
      <c r="AQ829" s="96"/>
      <c r="AR829" s="96"/>
      <c r="AS829" s="96"/>
      <c r="AT829" s="96"/>
      <c r="AU829" s="96"/>
      <c r="AV829" s="96"/>
      <c r="AW829" s="96"/>
      <c r="AX829" s="96"/>
      <c r="AY829" s="96"/>
      <c r="AZ829" s="96"/>
      <c r="BA829" s="96"/>
      <c r="BB829" s="96"/>
      <c r="BC829" s="96"/>
      <c r="BD829" s="96"/>
      <c r="BE829" s="96"/>
      <c r="BF829" s="96"/>
      <c r="BG829" s="96"/>
      <c r="BH829" s="96"/>
      <c r="BI829" s="96"/>
      <c r="BJ829" s="96"/>
      <c r="BK829" s="96"/>
      <c r="BL829" s="96"/>
      <c r="BM829" s="96"/>
      <c r="BN829" s="96"/>
      <c r="BO829" s="96"/>
      <c r="BP829" s="96"/>
      <c r="BQ829" s="96"/>
      <c r="BR829" s="96"/>
      <c r="BS829" s="96"/>
      <c r="BT829" s="96"/>
      <c r="BU829" s="96"/>
      <c r="BV829" s="96"/>
      <c r="BW829" s="96"/>
      <c r="BX829" s="96"/>
      <c r="BY829" s="96"/>
      <c r="BZ829" s="96"/>
      <c r="CA829" s="96"/>
      <c r="CB829" s="96"/>
      <c r="CC829" s="96"/>
      <c r="CD829" s="96"/>
      <c r="CE829" s="96"/>
      <c r="CF829" s="96"/>
      <c r="CG829" s="96"/>
      <c r="CH829" s="96"/>
      <c r="CI829" s="96"/>
      <c r="CJ829" s="96"/>
      <c r="CK829" s="96"/>
      <c r="CL829" s="96"/>
      <c r="CM829" s="96"/>
      <c r="CN829" s="96"/>
      <c r="CO829" s="96"/>
      <c r="CP829" s="96"/>
      <c r="CQ829" s="96"/>
    </row>
    <row r="830" spans="1:95" s="26" customFormat="1" x14ac:dyDescent="0.25">
      <c r="A830" s="340"/>
      <c r="B830" s="318" t="s">
        <v>32</v>
      </c>
      <c r="C830" s="341"/>
      <c r="D830" s="320">
        <v>4.375</v>
      </c>
      <c r="E830" s="329">
        <v>3.5</v>
      </c>
      <c r="F830" s="320"/>
      <c r="G830" s="329"/>
      <c r="H830" s="320"/>
      <c r="I830" s="342"/>
      <c r="J830" s="330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  <c r="AA830" s="69"/>
      <c r="AB830" s="69"/>
      <c r="AC830" s="69"/>
      <c r="AD830" s="69"/>
      <c r="AE830" s="69"/>
      <c r="AF830" s="69"/>
      <c r="AG830" s="69"/>
      <c r="AH830" s="69"/>
      <c r="AI830" s="69"/>
      <c r="AJ830" s="69"/>
      <c r="AK830" s="69"/>
      <c r="AL830" s="69"/>
      <c r="AM830" s="69"/>
      <c r="AN830" s="69"/>
      <c r="AO830" s="69"/>
      <c r="AP830" s="69"/>
      <c r="AQ830" s="69"/>
      <c r="AR830" s="69"/>
      <c r="AS830" s="69"/>
      <c r="AT830" s="69"/>
      <c r="AU830" s="69"/>
      <c r="AV830" s="69"/>
      <c r="AW830" s="69"/>
      <c r="AX830" s="69"/>
      <c r="AY830" s="69"/>
      <c r="AZ830" s="69"/>
      <c r="BA830" s="69"/>
      <c r="BB830" s="69"/>
      <c r="BC830" s="69"/>
      <c r="BD830" s="69"/>
      <c r="BE830" s="69"/>
      <c r="BF830" s="69"/>
      <c r="BG830" s="69"/>
      <c r="BH830" s="69"/>
      <c r="BI830" s="69"/>
      <c r="BJ830" s="69"/>
      <c r="BK830" s="69"/>
      <c r="BL830" s="69"/>
      <c r="BM830" s="69"/>
      <c r="BN830" s="69"/>
      <c r="BO830" s="69"/>
      <c r="BP830" s="69"/>
      <c r="BQ830" s="69"/>
      <c r="BR830" s="69"/>
      <c r="BS830" s="69"/>
      <c r="BT830" s="69"/>
      <c r="BU830" s="69"/>
      <c r="BV830" s="69"/>
      <c r="BW830" s="69"/>
      <c r="BX830" s="69"/>
      <c r="BY830" s="69"/>
      <c r="BZ830" s="69"/>
      <c r="CA830" s="69"/>
      <c r="CB830" s="69"/>
      <c r="CC830" s="69"/>
      <c r="CD830" s="69"/>
      <c r="CE830" s="69"/>
      <c r="CF830" s="69"/>
      <c r="CG830" s="69"/>
      <c r="CH830" s="69"/>
      <c r="CI830" s="69"/>
      <c r="CJ830" s="69"/>
      <c r="CK830" s="69"/>
      <c r="CL830" s="69"/>
      <c r="CM830" s="69"/>
      <c r="CN830" s="69"/>
      <c r="CO830" s="69"/>
      <c r="CP830" s="69"/>
      <c r="CQ830" s="69"/>
    </row>
    <row r="831" spans="1:95" s="26" customFormat="1" x14ac:dyDescent="0.25">
      <c r="A831" s="340"/>
      <c r="B831" s="759" t="s">
        <v>33</v>
      </c>
      <c r="C831" s="341"/>
      <c r="D831" s="320">
        <v>1.07</v>
      </c>
      <c r="E831" s="329">
        <v>0.9</v>
      </c>
      <c r="F831" s="320"/>
      <c r="G831" s="329"/>
      <c r="H831" s="320"/>
      <c r="I831" s="342"/>
      <c r="J831" s="330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  <c r="AA831" s="69"/>
      <c r="AB831" s="69"/>
      <c r="AC831" s="69"/>
      <c r="AD831" s="69"/>
      <c r="AE831" s="69"/>
      <c r="AF831" s="69"/>
      <c r="AG831" s="69"/>
      <c r="AH831" s="69"/>
      <c r="AI831" s="69"/>
      <c r="AJ831" s="69"/>
      <c r="AK831" s="69"/>
      <c r="AL831" s="69"/>
      <c r="AM831" s="69"/>
      <c r="AN831" s="69"/>
      <c r="AO831" s="69"/>
      <c r="AP831" s="69"/>
      <c r="AQ831" s="69"/>
      <c r="AR831" s="69"/>
      <c r="AS831" s="69"/>
      <c r="AT831" s="69"/>
      <c r="AU831" s="69"/>
      <c r="AV831" s="69"/>
      <c r="AW831" s="69"/>
      <c r="AX831" s="69"/>
      <c r="AY831" s="69"/>
      <c r="AZ831" s="69"/>
      <c r="BA831" s="69"/>
      <c r="BB831" s="69"/>
      <c r="BC831" s="69"/>
      <c r="BD831" s="69"/>
      <c r="BE831" s="69"/>
      <c r="BF831" s="69"/>
      <c r="BG831" s="69"/>
      <c r="BH831" s="69"/>
      <c r="BI831" s="69"/>
      <c r="BJ831" s="69"/>
      <c r="BK831" s="69"/>
      <c r="BL831" s="69"/>
      <c r="BM831" s="69"/>
      <c r="BN831" s="69"/>
      <c r="BO831" s="69"/>
      <c r="BP831" s="69"/>
      <c r="BQ831" s="69"/>
      <c r="BR831" s="69"/>
      <c r="BS831" s="69"/>
      <c r="BT831" s="69"/>
      <c r="BU831" s="69"/>
      <c r="BV831" s="69"/>
      <c r="BW831" s="69"/>
      <c r="BX831" s="69"/>
      <c r="BY831" s="69"/>
      <c r="BZ831" s="69"/>
      <c r="CA831" s="69"/>
      <c r="CB831" s="69"/>
      <c r="CC831" s="69"/>
      <c r="CD831" s="69"/>
      <c r="CE831" s="69"/>
      <c r="CF831" s="69"/>
      <c r="CG831" s="69"/>
      <c r="CH831" s="69"/>
      <c r="CI831" s="69"/>
      <c r="CJ831" s="69"/>
      <c r="CK831" s="69"/>
      <c r="CL831" s="69"/>
      <c r="CM831" s="69"/>
      <c r="CN831" s="69"/>
      <c r="CO831" s="69"/>
      <c r="CP831" s="69"/>
      <c r="CQ831" s="69"/>
    </row>
    <row r="832" spans="1:95" s="35" customFormat="1" x14ac:dyDescent="0.25">
      <c r="A832" s="340"/>
      <c r="B832" s="318" t="s">
        <v>43</v>
      </c>
      <c r="C832" s="341"/>
      <c r="D832" s="320">
        <v>1.77</v>
      </c>
      <c r="E832" s="329">
        <v>1.77</v>
      </c>
      <c r="F832" s="320"/>
      <c r="G832" s="329"/>
      <c r="H832" s="320"/>
      <c r="I832" s="342"/>
      <c r="J832" s="330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  <c r="AA832" s="96"/>
      <c r="AB832" s="96"/>
      <c r="AC832" s="96"/>
      <c r="AD832" s="96"/>
      <c r="AE832" s="96"/>
      <c r="AF832" s="96"/>
      <c r="AG832" s="96"/>
      <c r="AH832" s="96"/>
      <c r="AI832" s="96"/>
      <c r="AJ832" s="96"/>
      <c r="AK832" s="96"/>
      <c r="AL832" s="96"/>
      <c r="AM832" s="96"/>
      <c r="AN832" s="96"/>
      <c r="AO832" s="96"/>
      <c r="AP832" s="96"/>
      <c r="AQ832" s="96"/>
      <c r="AR832" s="96"/>
      <c r="AS832" s="96"/>
      <c r="AT832" s="96"/>
      <c r="AU832" s="96"/>
      <c r="AV832" s="96"/>
      <c r="AW832" s="96"/>
      <c r="AX832" s="96"/>
      <c r="AY832" s="96"/>
      <c r="AZ832" s="96"/>
      <c r="BA832" s="96"/>
      <c r="BB832" s="96"/>
      <c r="BC832" s="96"/>
      <c r="BD832" s="96"/>
      <c r="BE832" s="96"/>
      <c r="BF832" s="96"/>
      <c r="BG832" s="96"/>
      <c r="BH832" s="96"/>
      <c r="BI832" s="96"/>
      <c r="BJ832" s="96"/>
      <c r="BK832" s="96"/>
      <c r="BL832" s="96"/>
      <c r="BM832" s="96"/>
      <c r="BN832" s="96"/>
      <c r="BO832" s="96"/>
      <c r="BP832" s="96"/>
      <c r="BQ832" s="96"/>
      <c r="BR832" s="96"/>
      <c r="BS832" s="96"/>
      <c r="BT832" s="96"/>
      <c r="BU832" s="96"/>
      <c r="BV832" s="96"/>
      <c r="BW832" s="96"/>
      <c r="BX832" s="96"/>
      <c r="BY832" s="96"/>
      <c r="BZ832" s="96"/>
      <c r="CA832" s="96"/>
      <c r="CB832" s="96"/>
      <c r="CC832" s="96"/>
      <c r="CD832" s="96"/>
      <c r="CE832" s="96"/>
      <c r="CF832" s="96"/>
      <c r="CG832" s="96"/>
      <c r="CH832" s="96"/>
      <c r="CI832" s="96"/>
      <c r="CJ832" s="96"/>
      <c r="CK832" s="96"/>
      <c r="CL832" s="96"/>
      <c r="CM832" s="96"/>
      <c r="CN832" s="96"/>
      <c r="CO832" s="96"/>
      <c r="CP832" s="96"/>
      <c r="CQ832" s="96"/>
    </row>
    <row r="833" spans="1:95" s="35" customFormat="1" x14ac:dyDescent="0.25">
      <c r="A833" s="340"/>
      <c r="B833" s="318" t="s">
        <v>18</v>
      </c>
      <c r="C833" s="341"/>
      <c r="D833" s="320">
        <v>0.4</v>
      </c>
      <c r="E833" s="329">
        <v>0.4</v>
      </c>
      <c r="F833" s="320"/>
      <c r="G833" s="329"/>
      <c r="H833" s="320"/>
      <c r="I833" s="342"/>
      <c r="J833" s="330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  <c r="AA833" s="96"/>
      <c r="AB833" s="96"/>
      <c r="AC833" s="96"/>
      <c r="AD833" s="96"/>
      <c r="AE833" s="96"/>
      <c r="AF833" s="96"/>
      <c r="AG833" s="96"/>
      <c r="AH833" s="96"/>
      <c r="AI833" s="96"/>
      <c r="AJ833" s="96"/>
      <c r="AK833" s="96"/>
      <c r="AL833" s="96"/>
      <c r="AM833" s="96"/>
      <c r="AN833" s="96"/>
      <c r="AO833" s="96"/>
      <c r="AP833" s="96"/>
      <c r="AQ833" s="96"/>
      <c r="AR833" s="96"/>
      <c r="AS833" s="96"/>
      <c r="AT833" s="96"/>
      <c r="AU833" s="96"/>
      <c r="AV833" s="96"/>
      <c r="AW833" s="96"/>
      <c r="AX833" s="96"/>
      <c r="AY833" s="96"/>
      <c r="AZ833" s="96"/>
      <c r="BA833" s="96"/>
      <c r="BB833" s="96"/>
      <c r="BC833" s="96"/>
      <c r="BD833" s="96"/>
      <c r="BE833" s="96"/>
      <c r="BF833" s="96"/>
      <c r="BG833" s="96"/>
      <c r="BH833" s="96"/>
      <c r="BI833" s="96"/>
      <c r="BJ833" s="96"/>
      <c r="BK833" s="96"/>
      <c r="BL833" s="96"/>
      <c r="BM833" s="96"/>
      <c r="BN833" s="96"/>
      <c r="BO833" s="96"/>
      <c r="BP833" s="96"/>
      <c r="BQ833" s="96"/>
      <c r="BR833" s="96"/>
      <c r="BS833" s="96"/>
      <c r="BT833" s="96"/>
      <c r="BU833" s="96"/>
      <c r="BV833" s="96"/>
      <c r="BW833" s="96"/>
      <c r="BX833" s="96"/>
      <c r="BY833" s="96"/>
      <c r="BZ833" s="96"/>
      <c r="CA833" s="96"/>
      <c r="CB833" s="96"/>
      <c r="CC833" s="96"/>
      <c r="CD833" s="96"/>
      <c r="CE833" s="96"/>
      <c r="CF833" s="96"/>
      <c r="CG833" s="96"/>
      <c r="CH833" s="96"/>
      <c r="CI833" s="96"/>
      <c r="CJ833" s="96"/>
      <c r="CK833" s="96"/>
      <c r="CL833" s="96"/>
      <c r="CM833" s="96"/>
      <c r="CN833" s="96"/>
      <c r="CO833" s="96"/>
      <c r="CP833" s="96"/>
      <c r="CQ833" s="96"/>
    </row>
    <row r="834" spans="1:95" s="35" customFormat="1" x14ac:dyDescent="0.25">
      <c r="A834" s="340"/>
      <c r="B834" s="318" t="s">
        <v>19</v>
      </c>
      <c r="C834" s="341"/>
      <c r="D834" s="320">
        <v>0.8</v>
      </c>
      <c r="E834" s="329">
        <v>0.8</v>
      </c>
      <c r="F834" s="320"/>
      <c r="G834" s="329"/>
      <c r="H834" s="320"/>
      <c r="I834" s="342"/>
      <c r="J834" s="330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  <c r="AA834" s="96"/>
      <c r="AB834" s="96"/>
      <c r="AC834" s="96"/>
      <c r="AD834" s="96"/>
      <c r="AE834" s="96"/>
      <c r="AF834" s="96"/>
      <c r="AG834" s="96"/>
      <c r="AH834" s="96"/>
      <c r="AI834" s="96"/>
      <c r="AJ834" s="96"/>
      <c r="AK834" s="96"/>
      <c r="AL834" s="96"/>
      <c r="AM834" s="96"/>
      <c r="AN834" s="96"/>
      <c r="AO834" s="96"/>
      <c r="AP834" s="96"/>
      <c r="AQ834" s="96"/>
      <c r="AR834" s="96"/>
      <c r="AS834" s="96"/>
      <c r="AT834" s="96"/>
      <c r="AU834" s="96"/>
      <c r="AV834" s="96"/>
      <c r="AW834" s="96"/>
      <c r="AX834" s="96"/>
      <c r="AY834" s="96"/>
      <c r="AZ834" s="96"/>
      <c r="BA834" s="96"/>
      <c r="BB834" s="96"/>
      <c r="BC834" s="96"/>
      <c r="BD834" s="96"/>
      <c r="BE834" s="96"/>
      <c r="BF834" s="96"/>
      <c r="BG834" s="96"/>
      <c r="BH834" s="96"/>
      <c r="BI834" s="96"/>
      <c r="BJ834" s="96"/>
      <c r="BK834" s="96"/>
      <c r="BL834" s="96"/>
      <c r="BM834" s="96"/>
      <c r="BN834" s="96"/>
      <c r="BO834" s="96"/>
      <c r="BP834" s="96"/>
      <c r="BQ834" s="96"/>
      <c r="BR834" s="96"/>
      <c r="BS834" s="96"/>
      <c r="BT834" s="96"/>
      <c r="BU834" s="96"/>
      <c r="BV834" s="96"/>
      <c r="BW834" s="96"/>
      <c r="BX834" s="96"/>
      <c r="BY834" s="96"/>
      <c r="BZ834" s="96"/>
      <c r="CA834" s="96"/>
      <c r="CB834" s="96"/>
      <c r="CC834" s="96"/>
      <c r="CD834" s="96"/>
      <c r="CE834" s="96"/>
      <c r="CF834" s="96"/>
      <c r="CG834" s="96"/>
      <c r="CH834" s="96"/>
      <c r="CI834" s="96"/>
      <c r="CJ834" s="96"/>
      <c r="CK834" s="96"/>
      <c r="CL834" s="96"/>
      <c r="CM834" s="96"/>
      <c r="CN834" s="96"/>
      <c r="CO834" s="96"/>
      <c r="CP834" s="96"/>
      <c r="CQ834" s="96"/>
    </row>
    <row r="835" spans="1:95" s="58" customFormat="1" x14ac:dyDescent="0.25">
      <c r="A835" s="340" t="s">
        <v>243</v>
      </c>
      <c r="B835" s="318"/>
      <c r="C835" s="341">
        <v>110</v>
      </c>
      <c r="D835" s="341"/>
      <c r="E835" s="357"/>
      <c r="F835" s="341">
        <v>4.4000000000000004</v>
      </c>
      <c r="G835" s="357">
        <v>4</v>
      </c>
      <c r="H835" s="341">
        <v>17.8</v>
      </c>
      <c r="I835" s="357">
        <v>125</v>
      </c>
      <c r="J835" s="330" t="s">
        <v>244</v>
      </c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  <c r="AM835" s="62"/>
      <c r="AN835" s="62"/>
      <c r="AO835" s="62"/>
      <c r="AP835" s="62"/>
      <c r="AQ835" s="62"/>
      <c r="AR835" s="62"/>
      <c r="AS835" s="62"/>
      <c r="AT835" s="62"/>
      <c r="AU835" s="62"/>
      <c r="AV835" s="62"/>
      <c r="AW835" s="62"/>
      <c r="AX835" s="62"/>
      <c r="AY835" s="62"/>
      <c r="AZ835" s="62"/>
      <c r="BA835" s="62"/>
      <c r="BB835" s="62"/>
      <c r="BC835" s="62"/>
      <c r="BD835" s="62"/>
      <c r="BE835" s="62"/>
      <c r="BF835" s="62"/>
      <c r="BG835" s="62"/>
      <c r="BH835" s="62"/>
      <c r="BI835" s="62"/>
      <c r="BJ835" s="62"/>
      <c r="BK835" s="62"/>
      <c r="BL835" s="62"/>
      <c r="BM835" s="62"/>
      <c r="BN835" s="62"/>
      <c r="BO835" s="62"/>
      <c r="BP835" s="62"/>
      <c r="BQ835" s="62"/>
      <c r="BR835" s="62"/>
      <c r="BS835" s="62"/>
      <c r="BT835" s="62"/>
      <c r="BU835" s="62"/>
      <c r="BV835" s="62"/>
      <c r="BW835" s="62"/>
      <c r="BX835" s="62"/>
      <c r="BY835" s="62"/>
      <c r="BZ835" s="62"/>
      <c r="CA835" s="62"/>
      <c r="CB835" s="62"/>
      <c r="CC835" s="62"/>
      <c r="CD835" s="62"/>
      <c r="CE835" s="62"/>
      <c r="CF835" s="62"/>
      <c r="CG835" s="62"/>
      <c r="CH835" s="62"/>
      <c r="CI835" s="62"/>
      <c r="CJ835" s="62"/>
      <c r="CK835" s="62"/>
      <c r="CL835" s="62"/>
      <c r="CM835" s="62"/>
      <c r="CN835" s="62"/>
      <c r="CO835" s="62"/>
      <c r="CP835" s="62"/>
      <c r="CQ835" s="62"/>
    </row>
    <row r="836" spans="1:95" s="58" customFormat="1" x14ac:dyDescent="0.25">
      <c r="A836" s="340"/>
      <c r="B836" s="318" t="s">
        <v>68</v>
      </c>
      <c r="C836" s="341"/>
      <c r="D836" s="341">
        <v>31.9</v>
      </c>
      <c r="E836" s="357">
        <v>31.9</v>
      </c>
      <c r="F836" s="341"/>
      <c r="G836" s="357"/>
      <c r="H836" s="341"/>
      <c r="I836" s="357"/>
      <c r="J836" s="330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62"/>
      <c r="AR836" s="62"/>
      <c r="AS836" s="62"/>
      <c r="AT836" s="62"/>
      <c r="AU836" s="62"/>
      <c r="AV836" s="62"/>
      <c r="AW836" s="62"/>
      <c r="AX836" s="62"/>
      <c r="AY836" s="62"/>
      <c r="AZ836" s="62"/>
      <c r="BA836" s="62"/>
      <c r="BB836" s="62"/>
      <c r="BC836" s="62"/>
      <c r="BD836" s="62"/>
      <c r="BE836" s="62"/>
      <c r="BF836" s="62"/>
      <c r="BG836" s="62"/>
      <c r="BH836" s="62"/>
      <c r="BI836" s="62"/>
      <c r="BJ836" s="62"/>
      <c r="BK836" s="62"/>
      <c r="BL836" s="62"/>
      <c r="BM836" s="62"/>
      <c r="BN836" s="62"/>
      <c r="BO836" s="62"/>
      <c r="BP836" s="62"/>
      <c r="BQ836" s="62"/>
      <c r="BR836" s="62"/>
      <c r="BS836" s="62"/>
      <c r="BT836" s="62"/>
      <c r="BU836" s="62"/>
      <c r="BV836" s="62"/>
      <c r="BW836" s="62"/>
      <c r="BX836" s="62"/>
      <c r="BY836" s="62"/>
      <c r="BZ836" s="62"/>
      <c r="CA836" s="62"/>
      <c r="CB836" s="62"/>
      <c r="CC836" s="62"/>
      <c r="CD836" s="62"/>
      <c r="CE836" s="62"/>
      <c r="CF836" s="62"/>
      <c r="CG836" s="62"/>
      <c r="CH836" s="62"/>
      <c r="CI836" s="62"/>
      <c r="CJ836" s="62"/>
      <c r="CK836" s="62"/>
      <c r="CL836" s="62"/>
      <c r="CM836" s="62"/>
      <c r="CN836" s="62"/>
      <c r="CO836" s="62"/>
      <c r="CP836" s="62"/>
      <c r="CQ836" s="62"/>
    </row>
    <row r="837" spans="1:95" s="58" customFormat="1" x14ac:dyDescent="0.25">
      <c r="A837" s="340"/>
      <c r="B837" s="318" t="s">
        <v>17</v>
      </c>
      <c r="C837" s="341"/>
      <c r="D837" s="341">
        <v>68.2</v>
      </c>
      <c r="E837" s="357">
        <v>68.2</v>
      </c>
      <c r="F837" s="341"/>
      <c r="G837" s="357"/>
      <c r="H837" s="341"/>
      <c r="I837" s="357"/>
      <c r="J837" s="330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62"/>
      <c r="AR837" s="62"/>
      <c r="AS837" s="62"/>
      <c r="AT837" s="62"/>
      <c r="AU837" s="62"/>
      <c r="AV837" s="62"/>
      <c r="AW837" s="62"/>
      <c r="AX837" s="62"/>
      <c r="AY837" s="62"/>
      <c r="AZ837" s="62"/>
      <c r="BA837" s="62"/>
      <c r="BB837" s="62"/>
      <c r="BC837" s="62"/>
      <c r="BD837" s="62"/>
      <c r="BE837" s="62"/>
      <c r="BF837" s="62"/>
      <c r="BG837" s="62"/>
      <c r="BH837" s="62"/>
      <c r="BI837" s="62"/>
      <c r="BJ837" s="62"/>
      <c r="BK837" s="62"/>
      <c r="BL837" s="62"/>
      <c r="BM837" s="62"/>
      <c r="BN837" s="62"/>
      <c r="BO837" s="62"/>
      <c r="BP837" s="62"/>
      <c r="BQ837" s="62"/>
      <c r="BR837" s="62"/>
      <c r="BS837" s="62"/>
      <c r="BT837" s="62"/>
      <c r="BU837" s="62"/>
      <c r="BV837" s="62"/>
      <c r="BW837" s="62"/>
      <c r="BX837" s="62"/>
      <c r="BY837" s="62"/>
      <c r="BZ837" s="62"/>
      <c r="CA837" s="62"/>
      <c r="CB837" s="62"/>
      <c r="CC837" s="62"/>
      <c r="CD837" s="62"/>
      <c r="CE837" s="62"/>
      <c r="CF837" s="62"/>
      <c r="CG837" s="62"/>
      <c r="CH837" s="62"/>
      <c r="CI837" s="62"/>
      <c r="CJ837" s="62"/>
      <c r="CK837" s="62"/>
      <c r="CL837" s="62"/>
      <c r="CM837" s="62"/>
      <c r="CN837" s="62"/>
      <c r="CO837" s="62"/>
      <c r="CP837" s="62"/>
      <c r="CQ837" s="62"/>
    </row>
    <row r="838" spans="1:95" s="58" customFormat="1" x14ac:dyDescent="0.25">
      <c r="A838" s="340"/>
      <c r="B838" s="318" t="s">
        <v>245</v>
      </c>
      <c r="C838" s="341"/>
      <c r="D838" s="341"/>
      <c r="E838" s="357">
        <v>90.5</v>
      </c>
      <c r="F838" s="341"/>
      <c r="G838" s="357"/>
      <c r="H838" s="341"/>
      <c r="I838" s="357"/>
      <c r="J838" s="330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62"/>
      <c r="AR838" s="62"/>
      <c r="AS838" s="62"/>
      <c r="AT838" s="62"/>
      <c r="AU838" s="62"/>
      <c r="AV838" s="62"/>
      <c r="AW838" s="62"/>
      <c r="AX838" s="62"/>
      <c r="AY838" s="62"/>
      <c r="AZ838" s="62"/>
      <c r="BA838" s="62"/>
      <c r="BB838" s="62"/>
      <c r="BC838" s="62"/>
      <c r="BD838" s="62"/>
      <c r="BE838" s="62"/>
      <c r="BF838" s="62"/>
      <c r="BG838" s="62"/>
      <c r="BH838" s="62"/>
      <c r="BI838" s="62"/>
      <c r="BJ838" s="62"/>
      <c r="BK838" s="62"/>
      <c r="BL838" s="62"/>
      <c r="BM838" s="62"/>
      <c r="BN838" s="62"/>
      <c r="BO838" s="62"/>
      <c r="BP838" s="62"/>
      <c r="BQ838" s="62"/>
      <c r="BR838" s="62"/>
      <c r="BS838" s="62"/>
      <c r="BT838" s="62"/>
      <c r="BU838" s="62"/>
      <c r="BV838" s="62"/>
      <c r="BW838" s="62"/>
      <c r="BX838" s="62"/>
      <c r="BY838" s="62"/>
      <c r="BZ838" s="62"/>
      <c r="CA838" s="62"/>
      <c r="CB838" s="62"/>
      <c r="CC838" s="62"/>
      <c r="CD838" s="62"/>
      <c r="CE838" s="62"/>
      <c r="CF838" s="62"/>
      <c r="CG838" s="62"/>
      <c r="CH838" s="62"/>
      <c r="CI838" s="62"/>
      <c r="CJ838" s="62"/>
      <c r="CK838" s="62"/>
      <c r="CL838" s="62"/>
      <c r="CM838" s="62"/>
      <c r="CN838" s="62"/>
      <c r="CO838" s="62"/>
      <c r="CP838" s="62"/>
      <c r="CQ838" s="62"/>
    </row>
    <row r="839" spans="1:95" s="58" customFormat="1" x14ac:dyDescent="0.25">
      <c r="A839" s="340"/>
      <c r="B839" s="318" t="s">
        <v>20</v>
      </c>
      <c r="C839" s="341"/>
      <c r="D839" s="341">
        <v>4</v>
      </c>
      <c r="E839" s="357">
        <v>4</v>
      </c>
      <c r="F839" s="341"/>
      <c r="G839" s="357"/>
      <c r="H839" s="341"/>
      <c r="I839" s="357"/>
      <c r="J839" s="330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  <c r="AJ839" s="62"/>
      <c r="AK839" s="62"/>
      <c r="AL839" s="62"/>
      <c r="AM839" s="62"/>
      <c r="AN839" s="62"/>
      <c r="AO839" s="62"/>
      <c r="AP839" s="62"/>
      <c r="AQ839" s="62"/>
      <c r="AR839" s="62"/>
      <c r="AS839" s="62"/>
      <c r="AT839" s="62"/>
      <c r="AU839" s="62"/>
      <c r="AV839" s="62"/>
      <c r="AW839" s="62"/>
      <c r="AX839" s="62"/>
      <c r="AY839" s="62"/>
      <c r="AZ839" s="62"/>
      <c r="BA839" s="62"/>
      <c r="BB839" s="62"/>
      <c r="BC839" s="62"/>
      <c r="BD839" s="62"/>
      <c r="BE839" s="62"/>
      <c r="BF839" s="62"/>
      <c r="BG839" s="62"/>
      <c r="BH839" s="62"/>
      <c r="BI839" s="62"/>
      <c r="BJ839" s="62"/>
      <c r="BK839" s="62"/>
      <c r="BL839" s="62"/>
      <c r="BM839" s="62"/>
      <c r="BN839" s="62"/>
      <c r="BO839" s="62"/>
      <c r="BP839" s="62"/>
      <c r="BQ839" s="62"/>
      <c r="BR839" s="62"/>
      <c r="BS839" s="62"/>
      <c r="BT839" s="62"/>
      <c r="BU839" s="62"/>
      <c r="BV839" s="62"/>
      <c r="BW839" s="62"/>
      <c r="BX839" s="62"/>
      <c r="BY839" s="62"/>
      <c r="BZ839" s="62"/>
      <c r="CA839" s="62"/>
      <c r="CB839" s="62"/>
      <c r="CC839" s="62"/>
      <c r="CD839" s="62"/>
      <c r="CE839" s="62"/>
      <c r="CF839" s="62"/>
      <c r="CG839" s="62"/>
      <c r="CH839" s="62"/>
      <c r="CI839" s="62"/>
      <c r="CJ839" s="62"/>
      <c r="CK839" s="62"/>
      <c r="CL839" s="62"/>
      <c r="CM839" s="62"/>
      <c r="CN839" s="62"/>
      <c r="CO839" s="62"/>
      <c r="CP839" s="62"/>
      <c r="CQ839" s="62"/>
    </row>
    <row r="840" spans="1:95" s="58" customFormat="1" x14ac:dyDescent="0.25">
      <c r="A840" s="340"/>
      <c r="B840" s="318" t="s">
        <v>32</v>
      </c>
      <c r="C840" s="341"/>
      <c r="D840" s="341">
        <v>13.75</v>
      </c>
      <c r="E840" s="357">
        <v>11</v>
      </c>
      <c r="F840" s="341"/>
      <c r="G840" s="357"/>
      <c r="H840" s="341"/>
      <c r="I840" s="357"/>
      <c r="J840" s="330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  <c r="AJ840" s="62"/>
      <c r="AK840" s="62"/>
      <c r="AL840" s="62"/>
      <c r="AM840" s="62"/>
      <c r="AN840" s="62"/>
      <c r="AO840" s="62"/>
      <c r="AP840" s="62"/>
      <c r="AQ840" s="62"/>
      <c r="AR840" s="62"/>
      <c r="AS840" s="62"/>
      <c r="AT840" s="62"/>
      <c r="AU840" s="62"/>
      <c r="AV840" s="62"/>
      <c r="AW840" s="62"/>
      <c r="AX840" s="62"/>
      <c r="AY840" s="62"/>
      <c r="AZ840" s="62"/>
      <c r="BA840" s="62"/>
      <c r="BB840" s="62"/>
      <c r="BC840" s="62"/>
      <c r="BD840" s="62"/>
      <c r="BE840" s="62"/>
      <c r="BF840" s="62"/>
      <c r="BG840" s="62"/>
      <c r="BH840" s="62"/>
      <c r="BI840" s="62"/>
      <c r="BJ840" s="62"/>
      <c r="BK840" s="62"/>
      <c r="BL840" s="62"/>
      <c r="BM840" s="62"/>
      <c r="BN840" s="62"/>
      <c r="BO840" s="62"/>
      <c r="BP840" s="62"/>
      <c r="BQ840" s="62"/>
      <c r="BR840" s="62"/>
      <c r="BS840" s="62"/>
      <c r="BT840" s="62"/>
      <c r="BU840" s="62"/>
      <c r="BV840" s="62"/>
      <c r="BW840" s="62"/>
      <c r="BX840" s="62"/>
      <c r="BY840" s="62"/>
      <c r="BZ840" s="62"/>
      <c r="CA840" s="62"/>
      <c r="CB840" s="62"/>
      <c r="CC840" s="62"/>
      <c r="CD840" s="62"/>
      <c r="CE840" s="62"/>
      <c r="CF840" s="62"/>
      <c r="CG840" s="62"/>
      <c r="CH840" s="62"/>
      <c r="CI840" s="62"/>
      <c r="CJ840" s="62"/>
      <c r="CK840" s="62"/>
      <c r="CL840" s="62"/>
      <c r="CM840" s="62"/>
      <c r="CN840" s="62"/>
      <c r="CO840" s="62"/>
      <c r="CP840" s="62"/>
      <c r="CQ840" s="62"/>
    </row>
    <row r="841" spans="1:95" s="58" customFormat="1" ht="31.5" x14ac:dyDescent="0.25">
      <c r="A841" s="340"/>
      <c r="B841" s="318" t="s">
        <v>246</v>
      </c>
      <c r="C841" s="354"/>
      <c r="D841" s="341"/>
      <c r="E841" s="357">
        <v>6.2</v>
      </c>
      <c r="F841" s="341"/>
      <c r="G841" s="357"/>
      <c r="H841" s="341"/>
      <c r="I841" s="357"/>
      <c r="J841" s="330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  <c r="AJ841" s="62"/>
      <c r="AK841" s="62"/>
      <c r="AL841" s="62"/>
      <c r="AM841" s="62"/>
      <c r="AN841" s="62"/>
      <c r="AO841" s="62"/>
      <c r="AP841" s="62"/>
      <c r="AQ841" s="62"/>
      <c r="AR841" s="62"/>
      <c r="AS841" s="62"/>
      <c r="AT841" s="62"/>
      <c r="AU841" s="62"/>
      <c r="AV841" s="62"/>
      <c r="AW841" s="62"/>
      <c r="AX841" s="62"/>
      <c r="AY841" s="62"/>
      <c r="AZ841" s="62"/>
      <c r="BA841" s="62"/>
      <c r="BB841" s="62"/>
      <c r="BC841" s="62"/>
      <c r="BD841" s="62"/>
      <c r="BE841" s="62"/>
      <c r="BF841" s="62"/>
      <c r="BG841" s="62"/>
      <c r="BH841" s="62"/>
      <c r="BI841" s="62"/>
      <c r="BJ841" s="62"/>
      <c r="BK841" s="62"/>
      <c r="BL841" s="62"/>
      <c r="BM841" s="62"/>
      <c r="BN841" s="62"/>
      <c r="BO841" s="62"/>
      <c r="BP841" s="62"/>
      <c r="BQ841" s="62"/>
      <c r="BR841" s="62"/>
      <c r="BS841" s="62"/>
      <c r="BT841" s="62"/>
      <c r="BU841" s="62"/>
      <c r="BV841" s="62"/>
      <c r="BW841" s="62"/>
      <c r="BX841" s="62"/>
      <c r="BY841" s="62"/>
      <c r="BZ841" s="62"/>
      <c r="CA841" s="62"/>
      <c r="CB841" s="62"/>
      <c r="CC841" s="62"/>
      <c r="CD841" s="62"/>
      <c r="CE841" s="62"/>
      <c r="CF841" s="62"/>
      <c r="CG841" s="62"/>
      <c r="CH841" s="62"/>
      <c r="CI841" s="62"/>
      <c r="CJ841" s="62"/>
      <c r="CK841" s="62"/>
      <c r="CL841" s="62"/>
      <c r="CM841" s="62"/>
      <c r="CN841" s="62"/>
      <c r="CO841" s="62"/>
      <c r="CP841" s="62"/>
      <c r="CQ841" s="62"/>
    </row>
    <row r="842" spans="1:95" s="58" customFormat="1" x14ac:dyDescent="0.25">
      <c r="A842" s="340"/>
      <c r="B842" s="759" t="s">
        <v>33</v>
      </c>
      <c r="C842" s="354"/>
      <c r="D842" s="341">
        <v>13.1</v>
      </c>
      <c r="E842" s="357">
        <v>11</v>
      </c>
      <c r="F842" s="341"/>
      <c r="G842" s="357"/>
      <c r="H842" s="341"/>
      <c r="I842" s="357"/>
      <c r="J842" s="330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62"/>
      <c r="AR842" s="62"/>
      <c r="AS842" s="62"/>
      <c r="AT842" s="62"/>
      <c r="AU842" s="62"/>
      <c r="AV842" s="62"/>
      <c r="AW842" s="62"/>
      <c r="AX842" s="62"/>
      <c r="AY842" s="62"/>
      <c r="AZ842" s="62"/>
      <c r="BA842" s="62"/>
      <c r="BB842" s="62"/>
      <c r="BC842" s="62"/>
      <c r="BD842" s="62"/>
      <c r="BE842" s="62"/>
      <c r="BF842" s="62"/>
      <c r="BG842" s="62"/>
      <c r="BH842" s="62"/>
      <c r="BI842" s="62"/>
      <c r="BJ842" s="62"/>
      <c r="BK842" s="62"/>
      <c r="BL842" s="62"/>
      <c r="BM842" s="62"/>
      <c r="BN842" s="62"/>
      <c r="BO842" s="62"/>
      <c r="BP842" s="62"/>
      <c r="BQ842" s="62"/>
      <c r="BR842" s="62"/>
      <c r="BS842" s="62"/>
      <c r="BT842" s="62"/>
      <c r="BU842" s="62"/>
      <c r="BV842" s="62"/>
      <c r="BW842" s="62"/>
      <c r="BX842" s="62"/>
      <c r="BY842" s="62"/>
      <c r="BZ842" s="62"/>
      <c r="CA842" s="62"/>
      <c r="CB842" s="62"/>
      <c r="CC842" s="62"/>
      <c r="CD842" s="62"/>
      <c r="CE842" s="62"/>
      <c r="CF842" s="62"/>
      <c r="CG842" s="62"/>
      <c r="CH842" s="62"/>
      <c r="CI842" s="62"/>
      <c r="CJ842" s="62"/>
      <c r="CK842" s="62"/>
      <c r="CL842" s="62"/>
      <c r="CM842" s="62"/>
      <c r="CN842" s="62"/>
      <c r="CO842" s="62"/>
      <c r="CP842" s="62"/>
      <c r="CQ842" s="62"/>
    </row>
    <row r="843" spans="1:95" s="58" customFormat="1" ht="31.5" x14ac:dyDescent="0.25">
      <c r="A843" s="340"/>
      <c r="B843" s="318" t="s">
        <v>247</v>
      </c>
      <c r="C843" s="354"/>
      <c r="D843" s="341"/>
      <c r="E843" s="357">
        <v>5.5</v>
      </c>
      <c r="F843" s="341"/>
      <c r="G843" s="357"/>
      <c r="H843" s="341"/>
      <c r="I843" s="357"/>
      <c r="J843" s="330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  <c r="AJ843" s="62"/>
      <c r="AK843" s="62"/>
      <c r="AL843" s="62"/>
      <c r="AM843" s="62"/>
      <c r="AN843" s="62"/>
      <c r="AO843" s="62"/>
      <c r="AP843" s="62"/>
      <c r="AQ843" s="62"/>
      <c r="AR843" s="62"/>
      <c r="AS843" s="62"/>
      <c r="AT843" s="62"/>
      <c r="AU843" s="62"/>
      <c r="AV843" s="62"/>
      <c r="AW843" s="62"/>
      <c r="AX843" s="62"/>
      <c r="AY843" s="62"/>
      <c r="AZ843" s="62"/>
      <c r="BA843" s="62"/>
      <c r="BB843" s="62"/>
      <c r="BC843" s="62"/>
      <c r="BD843" s="62"/>
      <c r="BE843" s="62"/>
      <c r="BF843" s="62"/>
      <c r="BG843" s="62"/>
      <c r="BH843" s="62"/>
      <c r="BI843" s="62"/>
      <c r="BJ843" s="62"/>
      <c r="BK843" s="62"/>
      <c r="BL843" s="62"/>
      <c r="BM843" s="62"/>
      <c r="BN843" s="62"/>
      <c r="BO843" s="62"/>
      <c r="BP843" s="62"/>
      <c r="BQ843" s="62"/>
      <c r="BR843" s="62"/>
      <c r="BS843" s="62"/>
      <c r="BT843" s="62"/>
      <c r="BU843" s="62"/>
      <c r="BV843" s="62"/>
      <c r="BW843" s="62"/>
      <c r="BX843" s="62"/>
      <c r="BY843" s="62"/>
      <c r="BZ843" s="62"/>
      <c r="CA843" s="62"/>
      <c r="CB843" s="62"/>
      <c r="CC843" s="62"/>
      <c r="CD843" s="62"/>
      <c r="CE843" s="62"/>
      <c r="CF843" s="62"/>
      <c r="CG843" s="62"/>
      <c r="CH843" s="62"/>
      <c r="CI843" s="62"/>
      <c r="CJ843" s="62"/>
      <c r="CK843" s="62"/>
      <c r="CL843" s="62"/>
      <c r="CM843" s="62"/>
      <c r="CN843" s="62"/>
      <c r="CO843" s="62"/>
      <c r="CP843" s="62"/>
      <c r="CQ843" s="62"/>
    </row>
    <row r="844" spans="1:95" s="58" customFormat="1" x14ac:dyDescent="0.25">
      <c r="A844" s="340"/>
      <c r="B844" s="318" t="s">
        <v>19</v>
      </c>
      <c r="C844" s="354"/>
      <c r="D844" s="341">
        <v>0.2</v>
      </c>
      <c r="E844" s="357">
        <v>0.2</v>
      </c>
      <c r="F844" s="341"/>
      <c r="G844" s="357"/>
      <c r="H844" s="341"/>
      <c r="I844" s="357"/>
      <c r="J844" s="330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  <c r="AJ844" s="62"/>
      <c r="AK844" s="62"/>
      <c r="AL844" s="62"/>
      <c r="AM844" s="62"/>
      <c r="AN844" s="62"/>
      <c r="AO844" s="62"/>
      <c r="AP844" s="62"/>
      <c r="AQ844" s="62"/>
      <c r="AR844" s="62"/>
      <c r="AS844" s="62"/>
      <c r="AT844" s="62"/>
      <c r="AU844" s="62"/>
      <c r="AV844" s="62"/>
      <c r="AW844" s="62"/>
      <c r="AX844" s="62"/>
      <c r="AY844" s="62"/>
      <c r="AZ844" s="62"/>
      <c r="BA844" s="62"/>
      <c r="BB844" s="62"/>
      <c r="BC844" s="62"/>
      <c r="BD844" s="62"/>
      <c r="BE844" s="62"/>
      <c r="BF844" s="62"/>
      <c r="BG844" s="62"/>
      <c r="BH844" s="62"/>
      <c r="BI844" s="62"/>
      <c r="BJ844" s="62"/>
      <c r="BK844" s="62"/>
      <c r="BL844" s="62"/>
      <c r="BM844" s="62"/>
      <c r="BN844" s="62"/>
      <c r="BO844" s="62"/>
      <c r="BP844" s="62"/>
      <c r="BQ844" s="62"/>
      <c r="BR844" s="62"/>
      <c r="BS844" s="62"/>
      <c r="BT844" s="62"/>
      <c r="BU844" s="62"/>
      <c r="BV844" s="62"/>
      <c r="BW844" s="62"/>
      <c r="BX844" s="62"/>
      <c r="BY844" s="62"/>
      <c r="BZ844" s="62"/>
      <c r="CA844" s="62"/>
      <c r="CB844" s="62"/>
      <c r="CC844" s="62"/>
      <c r="CD844" s="62"/>
      <c r="CE844" s="62"/>
      <c r="CF844" s="62"/>
      <c r="CG844" s="62"/>
      <c r="CH844" s="62"/>
      <c r="CI844" s="62"/>
      <c r="CJ844" s="62"/>
      <c r="CK844" s="62"/>
      <c r="CL844" s="62"/>
      <c r="CM844" s="62"/>
      <c r="CN844" s="62"/>
      <c r="CO844" s="62"/>
      <c r="CP844" s="62"/>
      <c r="CQ844" s="62"/>
    </row>
    <row r="845" spans="1:95" s="27" customFormat="1" ht="15" x14ac:dyDescent="0.25">
      <c r="A845" s="443" t="s">
        <v>45</v>
      </c>
      <c r="B845" s="444"/>
      <c r="C845" s="413">
        <v>150</v>
      </c>
      <c r="D845" s="416"/>
      <c r="E845" s="415"/>
      <c r="F845" s="427">
        <v>0.15</v>
      </c>
      <c r="G845" s="425">
        <v>0.09</v>
      </c>
      <c r="H845" s="445">
        <v>21.5</v>
      </c>
      <c r="I845" s="446">
        <v>87</v>
      </c>
      <c r="J845" s="447" t="s">
        <v>375</v>
      </c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  <c r="AD845" s="96"/>
      <c r="AE845" s="96"/>
      <c r="AF845" s="96"/>
      <c r="AG845" s="96"/>
      <c r="AH845" s="96"/>
      <c r="AI845" s="96"/>
      <c r="AJ845" s="96"/>
      <c r="AK845" s="96"/>
      <c r="AL845" s="96"/>
      <c r="AM845" s="96"/>
      <c r="AN845" s="96"/>
      <c r="AO845" s="96"/>
      <c r="AP845" s="96"/>
      <c r="AQ845" s="96"/>
      <c r="AR845" s="96"/>
      <c r="AS845" s="96"/>
      <c r="AT845" s="96"/>
      <c r="AU845" s="96"/>
      <c r="AV845" s="96"/>
      <c r="AW845" s="96"/>
      <c r="AX845" s="96"/>
      <c r="AY845" s="96"/>
      <c r="AZ845" s="96"/>
      <c r="BA845" s="96"/>
      <c r="BB845" s="96"/>
      <c r="BC845" s="96"/>
      <c r="BD845" s="96"/>
      <c r="BE845" s="96"/>
      <c r="BF845" s="96"/>
      <c r="BG845" s="96"/>
      <c r="BH845" s="96"/>
      <c r="BI845" s="96"/>
      <c r="BJ845" s="96"/>
      <c r="BK845" s="96"/>
      <c r="BL845" s="96"/>
      <c r="BM845" s="96"/>
      <c r="BN845" s="96"/>
      <c r="BO845" s="96"/>
      <c r="BP845" s="96"/>
      <c r="BQ845" s="96"/>
      <c r="BR845" s="96"/>
      <c r="BS845" s="96"/>
      <c r="BT845" s="96"/>
      <c r="BU845" s="96"/>
      <c r="BV845" s="96"/>
      <c r="BW845" s="96"/>
      <c r="BX845" s="96"/>
      <c r="BY845" s="96"/>
      <c r="BZ845" s="96"/>
      <c r="CA845" s="96"/>
      <c r="CB845" s="96"/>
      <c r="CC845" s="96"/>
      <c r="CD845" s="96"/>
      <c r="CE845" s="96"/>
      <c r="CF845" s="96"/>
      <c r="CG845" s="96"/>
      <c r="CH845" s="96"/>
      <c r="CI845" s="96"/>
      <c r="CJ845" s="96"/>
      <c r="CK845" s="96"/>
      <c r="CL845" s="96"/>
      <c r="CM845" s="96"/>
      <c r="CN845" s="96"/>
      <c r="CO845" s="96"/>
      <c r="CP845" s="96"/>
      <c r="CQ845" s="96"/>
    </row>
    <row r="846" spans="1:95" s="27" customFormat="1" ht="15" x14ac:dyDescent="0.25">
      <c r="A846" s="443"/>
      <c r="B846" s="444" t="s">
        <v>376</v>
      </c>
      <c r="C846" s="413"/>
      <c r="D846" s="416">
        <v>15.3</v>
      </c>
      <c r="E846" s="415">
        <v>15</v>
      </c>
      <c r="F846" s="427"/>
      <c r="G846" s="413"/>
      <c r="H846" s="448"/>
      <c r="I846" s="446"/>
      <c r="J846" s="447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  <c r="AA846" s="96"/>
      <c r="AB846" s="96"/>
      <c r="AC846" s="96"/>
      <c r="AD846" s="96"/>
      <c r="AE846" s="96"/>
      <c r="AF846" s="96"/>
      <c r="AG846" s="96"/>
      <c r="AH846" s="96"/>
      <c r="AI846" s="96"/>
      <c r="AJ846" s="96"/>
      <c r="AK846" s="96"/>
      <c r="AL846" s="96"/>
      <c r="AM846" s="96"/>
      <c r="AN846" s="96"/>
      <c r="AO846" s="96"/>
      <c r="AP846" s="96"/>
      <c r="AQ846" s="96"/>
      <c r="AR846" s="96"/>
      <c r="AS846" s="96"/>
      <c r="AT846" s="96"/>
      <c r="AU846" s="96"/>
      <c r="AV846" s="96"/>
      <c r="AW846" s="96"/>
      <c r="AX846" s="96"/>
      <c r="AY846" s="96"/>
      <c r="AZ846" s="96"/>
      <c r="BA846" s="96"/>
      <c r="BB846" s="96"/>
      <c r="BC846" s="96"/>
      <c r="BD846" s="96"/>
      <c r="BE846" s="96"/>
      <c r="BF846" s="96"/>
      <c r="BG846" s="96"/>
      <c r="BH846" s="96"/>
      <c r="BI846" s="96"/>
      <c r="BJ846" s="96"/>
      <c r="BK846" s="96"/>
      <c r="BL846" s="96"/>
      <c r="BM846" s="96"/>
      <c r="BN846" s="96"/>
      <c r="BO846" s="96"/>
      <c r="BP846" s="96"/>
      <c r="BQ846" s="96"/>
      <c r="BR846" s="96"/>
      <c r="BS846" s="96"/>
      <c r="BT846" s="96"/>
      <c r="BU846" s="96"/>
      <c r="BV846" s="96"/>
      <c r="BW846" s="96"/>
      <c r="BX846" s="96"/>
      <c r="BY846" s="96"/>
      <c r="BZ846" s="96"/>
      <c r="CA846" s="96"/>
      <c r="CB846" s="96"/>
      <c r="CC846" s="96"/>
      <c r="CD846" s="96"/>
      <c r="CE846" s="96"/>
      <c r="CF846" s="96"/>
      <c r="CG846" s="96"/>
      <c r="CH846" s="96"/>
      <c r="CI846" s="96"/>
      <c r="CJ846" s="96"/>
      <c r="CK846" s="96"/>
      <c r="CL846" s="96"/>
      <c r="CM846" s="96"/>
      <c r="CN846" s="96"/>
      <c r="CO846" s="96"/>
      <c r="CP846" s="96"/>
      <c r="CQ846" s="96"/>
    </row>
    <row r="847" spans="1:95" s="27" customFormat="1" ht="15" x14ac:dyDescent="0.25">
      <c r="A847" s="443"/>
      <c r="B847" s="444" t="s">
        <v>17</v>
      </c>
      <c r="C847" s="413"/>
      <c r="D847" s="416">
        <v>150</v>
      </c>
      <c r="E847" s="415">
        <v>150</v>
      </c>
      <c r="F847" s="427"/>
      <c r="G847" s="413"/>
      <c r="H847" s="448"/>
      <c r="I847" s="446"/>
      <c r="J847" s="447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  <c r="AA847" s="96"/>
      <c r="AB847" s="96"/>
      <c r="AC847" s="96"/>
      <c r="AD847" s="96"/>
      <c r="AE847" s="96"/>
      <c r="AF847" s="96"/>
      <c r="AG847" s="96"/>
      <c r="AH847" s="96"/>
      <c r="AI847" s="96"/>
      <c r="AJ847" s="96"/>
      <c r="AK847" s="96"/>
      <c r="AL847" s="96"/>
      <c r="AM847" s="96"/>
      <c r="AN847" s="96"/>
      <c r="AO847" s="96"/>
      <c r="AP847" s="96"/>
      <c r="AQ847" s="96"/>
      <c r="AR847" s="96"/>
      <c r="AS847" s="96"/>
      <c r="AT847" s="96"/>
      <c r="AU847" s="96"/>
      <c r="AV847" s="96"/>
      <c r="AW847" s="96"/>
      <c r="AX847" s="96"/>
      <c r="AY847" s="96"/>
      <c r="AZ847" s="96"/>
      <c r="BA847" s="96"/>
      <c r="BB847" s="96"/>
      <c r="BC847" s="96"/>
      <c r="BD847" s="96"/>
      <c r="BE847" s="96"/>
      <c r="BF847" s="96"/>
      <c r="BG847" s="96"/>
      <c r="BH847" s="96"/>
      <c r="BI847" s="96"/>
      <c r="BJ847" s="96"/>
      <c r="BK847" s="96"/>
      <c r="BL847" s="96"/>
      <c r="BM847" s="96"/>
      <c r="BN847" s="96"/>
      <c r="BO847" s="96"/>
      <c r="BP847" s="96"/>
      <c r="BQ847" s="96"/>
      <c r="BR847" s="96"/>
      <c r="BS847" s="96"/>
      <c r="BT847" s="96"/>
      <c r="BU847" s="96"/>
      <c r="BV847" s="96"/>
      <c r="BW847" s="96"/>
      <c r="BX847" s="96"/>
      <c r="BY847" s="96"/>
      <c r="BZ847" s="96"/>
      <c r="CA847" s="96"/>
      <c r="CB847" s="96"/>
      <c r="CC847" s="96"/>
      <c r="CD847" s="96"/>
      <c r="CE847" s="96"/>
      <c r="CF847" s="96"/>
      <c r="CG847" s="96"/>
      <c r="CH847" s="96"/>
      <c r="CI847" s="96"/>
      <c r="CJ847" s="96"/>
      <c r="CK847" s="96"/>
      <c r="CL847" s="96"/>
      <c r="CM847" s="96"/>
      <c r="CN847" s="96"/>
      <c r="CO847" s="96"/>
      <c r="CP847" s="96"/>
      <c r="CQ847" s="96"/>
    </row>
    <row r="848" spans="1:95" s="27" customFormat="1" ht="15" x14ac:dyDescent="0.25">
      <c r="A848" s="443"/>
      <c r="B848" s="444" t="s">
        <v>18</v>
      </c>
      <c r="C848" s="413"/>
      <c r="D848" s="416">
        <v>4</v>
      </c>
      <c r="E848" s="415">
        <v>4</v>
      </c>
      <c r="F848" s="427"/>
      <c r="G848" s="413"/>
      <c r="H848" s="448"/>
      <c r="I848" s="446"/>
      <c r="J848" s="447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  <c r="AA848" s="96"/>
      <c r="AB848" s="96"/>
      <c r="AC848" s="96"/>
      <c r="AD848" s="96"/>
      <c r="AE848" s="96"/>
      <c r="AF848" s="96"/>
      <c r="AG848" s="96"/>
      <c r="AH848" s="96"/>
      <c r="AI848" s="96"/>
      <c r="AJ848" s="96"/>
      <c r="AK848" s="96"/>
      <c r="AL848" s="96"/>
      <c r="AM848" s="96"/>
      <c r="AN848" s="96"/>
      <c r="AO848" s="96"/>
      <c r="AP848" s="96"/>
      <c r="AQ848" s="96"/>
      <c r="AR848" s="96"/>
      <c r="AS848" s="96"/>
      <c r="AT848" s="96"/>
      <c r="AU848" s="96"/>
      <c r="AV848" s="96"/>
      <c r="AW848" s="96"/>
      <c r="AX848" s="96"/>
      <c r="AY848" s="96"/>
      <c r="AZ848" s="96"/>
      <c r="BA848" s="96"/>
      <c r="BB848" s="96"/>
      <c r="BC848" s="96"/>
      <c r="BD848" s="96"/>
      <c r="BE848" s="96"/>
      <c r="BF848" s="96"/>
      <c r="BG848" s="96"/>
      <c r="BH848" s="96"/>
      <c r="BI848" s="96"/>
      <c r="BJ848" s="96"/>
      <c r="BK848" s="96"/>
      <c r="BL848" s="96"/>
      <c r="BM848" s="96"/>
      <c r="BN848" s="96"/>
      <c r="BO848" s="96"/>
      <c r="BP848" s="96"/>
      <c r="BQ848" s="96"/>
      <c r="BR848" s="96"/>
      <c r="BS848" s="96"/>
      <c r="BT848" s="96"/>
      <c r="BU848" s="96"/>
      <c r="BV848" s="96"/>
      <c r="BW848" s="96"/>
      <c r="BX848" s="96"/>
      <c r="BY848" s="96"/>
      <c r="BZ848" s="96"/>
      <c r="CA848" s="96"/>
      <c r="CB848" s="96"/>
      <c r="CC848" s="96"/>
      <c r="CD848" s="96"/>
      <c r="CE848" s="96"/>
      <c r="CF848" s="96"/>
      <c r="CG848" s="96"/>
      <c r="CH848" s="96"/>
      <c r="CI848" s="96"/>
      <c r="CJ848" s="96"/>
      <c r="CK848" s="96"/>
      <c r="CL848" s="96"/>
      <c r="CM848" s="96"/>
      <c r="CN848" s="96"/>
      <c r="CO848" s="96"/>
      <c r="CP848" s="96"/>
      <c r="CQ848" s="96"/>
    </row>
    <row r="849" spans="1:178" s="26" customFormat="1" ht="16.5" thickBot="1" x14ac:dyDescent="0.3">
      <c r="A849" s="340" t="s">
        <v>46</v>
      </c>
      <c r="B849" s="318"/>
      <c r="C849" s="341">
        <v>30</v>
      </c>
      <c r="D849" s="341">
        <v>30</v>
      </c>
      <c r="E849" s="357">
        <v>30</v>
      </c>
      <c r="F849" s="341">
        <v>1.5</v>
      </c>
      <c r="G849" s="357">
        <v>0.3</v>
      </c>
      <c r="H849" s="341">
        <v>14.3</v>
      </c>
      <c r="I849" s="357">
        <v>66</v>
      </c>
      <c r="J849" s="330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  <c r="AA849" s="69"/>
      <c r="AB849" s="69"/>
      <c r="AC849" s="69"/>
      <c r="AD849" s="69"/>
      <c r="AE849" s="69"/>
      <c r="AF849" s="69"/>
      <c r="AG849" s="69"/>
      <c r="AH849" s="69"/>
      <c r="AI849" s="69"/>
      <c r="AJ849" s="69"/>
      <c r="AK849" s="69"/>
      <c r="AL849" s="69"/>
      <c r="AM849" s="69"/>
      <c r="AN849" s="69"/>
      <c r="AO849" s="69"/>
      <c r="AP849" s="69"/>
      <c r="AQ849" s="69"/>
      <c r="AR849" s="69"/>
      <c r="AS849" s="69"/>
      <c r="AT849" s="69"/>
      <c r="AU849" s="69"/>
      <c r="AV849" s="69"/>
      <c r="AW849" s="69"/>
      <c r="AX849" s="69"/>
      <c r="AY849" s="69"/>
      <c r="AZ849" s="69"/>
      <c r="BA849" s="69"/>
      <c r="BB849" s="69"/>
      <c r="BC849" s="69"/>
      <c r="BD849" s="69"/>
      <c r="BE849" s="69"/>
      <c r="BF849" s="69"/>
      <c r="BG849" s="69"/>
      <c r="BH849" s="69"/>
      <c r="BI849" s="69"/>
      <c r="BJ849" s="69"/>
      <c r="BK849" s="69"/>
      <c r="BL849" s="69"/>
      <c r="BM849" s="69"/>
      <c r="BN849" s="69"/>
      <c r="BO849" s="69"/>
      <c r="BP849" s="69"/>
      <c r="BQ849" s="69"/>
      <c r="BR849" s="69"/>
      <c r="BS849" s="69"/>
      <c r="BT849" s="69"/>
      <c r="BU849" s="69"/>
      <c r="BV849" s="69"/>
      <c r="BW849" s="69"/>
      <c r="BX849" s="69"/>
      <c r="BY849" s="69"/>
      <c r="BZ849" s="69"/>
      <c r="CA849" s="69"/>
      <c r="CB849" s="69"/>
      <c r="CC849" s="69"/>
      <c r="CD849" s="69"/>
      <c r="CE849" s="69"/>
      <c r="CF849" s="69"/>
      <c r="CG849" s="69"/>
      <c r="CH849" s="69"/>
      <c r="CI849" s="69"/>
      <c r="CJ849" s="69"/>
      <c r="CK849" s="69"/>
      <c r="CL849" s="69"/>
      <c r="CM849" s="69"/>
      <c r="CN849" s="69"/>
      <c r="CO849" s="69"/>
      <c r="CP849" s="69"/>
      <c r="CQ849" s="6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</row>
    <row r="850" spans="1:178" s="26" customFormat="1" ht="16.5" thickBot="1" x14ac:dyDescent="0.3">
      <c r="A850" s="358" t="s">
        <v>26</v>
      </c>
      <c r="B850" s="359"/>
      <c r="C850" s="360">
        <v>555</v>
      </c>
      <c r="D850" s="449"/>
      <c r="E850" s="360"/>
      <c r="F850" s="332">
        <f>SUM(F809:F849)</f>
        <v>16.810000000000002</v>
      </c>
      <c r="G850" s="332">
        <f>SUM(G809:G849)</f>
        <v>12.620000000000001</v>
      </c>
      <c r="H850" s="332">
        <f>SUM(H809:H849)</f>
        <v>78.989999999999995</v>
      </c>
      <c r="I850" s="332">
        <f>SUM(I809:I849)</f>
        <v>495.68</v>
      </c>
      <c r="J850" s="578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  <c r="AA850" s="69"/>
      <c r="AB850" s="69"/>
      <c r="AC850" s="69"/>
      <c r="AD850" s="69"/>
      <c r="AE850" s="69"/>
      <c r="AF850" s="69"/>
      <c r="AG850" s="69"/>
      <c r="AH850" s="69"/>
      <c r="AI850" s="69"/>
      <c r="AJ850" s="69"/>
      <c r="AK850" s="69"/>
      <c r="AL850" s="69"/>
      <c r="AM850" s="69"/>
      <c r="AN850" s="69"/>
      <c r="AO850" s="69"/>
      <c r="AP850" s="69"/>
      <c r="AQ850" s="69"/>
      <c r="AR850" s="69"/>
      <c r="AS850" s="69"/>
      <c r="AT850" s="69"/>
      <c r="AU850" s="69"/>
      <c r="AV850" s="69"/>
      <c r="AW850" s="69"/>
      <c r="AX850" s="69"/>
      <c r="AY850" s="69"/>
      <c r="AZ850" s="69"/>
      <c r="BA850" s="69"/>
      <c r="BB850" s="69"/>
      <c r="BC850" s="69"/>
      <c r="BD850" s="69"/>
      <c r="BE850" s="69"/>
      <c r="BF850" s="69"/>
      <c r="BG850" s="69"/>
      <c r="BH850" s="69"/>
      <c r="BI850" s="69"/>
      <c r="BJ850" s="69"/>
      <c r="BK850" s="69"/>
      <c r="BL850" s="69"/>
      <c r="BM850" s="69"/>
      <c r="BN850" s="69"/>
      <c r="BO850" s="69"/>
      <c r="BP850" s="69"/>
      <c r="BQ850" s="69"/>
      <c r="BR850" s="69"/>
      <c r="BS850" s="69"/>
      <c r="BT850" s="69"/>
      <c r="BU850" s="69"/>
      <c r="BV850" s="69"/>
      <c r="BW850" s="69"/>
      <c r="BX850" s="69"/>
      <c r="BY850" s="69"/>
      <c r="BZ850" s="69"/>
      <c r="CA850" s="69"/>
      <c r="CB850" s="69"/>
      <c r="CC850" s="69"/>
      <c r="CD850" s="69"/>
      <c r="CE850" s="69"/>
      <c r="CF850" s="69"/>
      <c r="CG850" s="69"/>
      <c r="CH850" s="69"/>
      <c r="CI850" s="69"/>
      <c r="CJ850" s="69"/>
      <c r="CK850" s="69"/>
      <c r="CL850" s="69"/>
      <c r="CM850" s="69"/>
      <c r="CN850" s="69"/>
      <c r="CO850" s="69"/>
      <c r="CP850" s="69"/>
      <c r="CQ850" s="69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</row>
    <row r="851" spans="1:178" s="26" customFormat="1" x14ac:dyDescent="0.25">
      <c r="A851" s="334"/>
      <c r="B851" s="335" t="s">
        <v>47</v>
      </c>
      <c r="C851" s="407"/>
      <c r="D851" s="336"/>
      <c r="E851" s="450"/>
      <c r="F851" s="322"/>
      <c r="G851" s="321"/>
      <c r="H851" s="364"/>
      <c r="I851" s="322"/>
      <c r="J851" s="323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  <c r="AA851" s="69"/>
      <c r="AB851" s="69"/>
      <c r="AC851" s="69"/>
      <c r="AD851" s="69"/>
      <c r="AE851" s="69"/>
      <c r="AF851" s="69"/>
      <c r="AG851" s="69"/>
      <c r="AH851" s="69"/>
      <c r="AI851" s="69"/>
      <c r="AJ851" s="69"/>
      <c r="AK851" s="69"/>
      <c r="AL851" s="69"/>
      <c r="AM851" s="69"/>
      <c r="AN851" s="69"/>
      <c r="AO851" s="69"/>
      <c r="AP851" s="69"/>
      <c r="AQ851" s="69"/>
      <c r="AR851" s="69"/>
      <c r="AS851" s="69"/>
      <c r="AT851" s="69"/>
      <c r="AU851" s="69"/>
      <c r="AV851" s="69"/>
      <c r="AW851" s="69"/>
      <c r="AX851" s="69"/>
      <c r="AY851" s="69"/>
      <c r="AZ851" s="69"/>
      <c r="BA851" s="69"/>
      <c r="BB851" s="69"/>
      <c r="BC851" s="69"/>
      <c r="BD851" s="69"/>
      <c r="BE851" s="69"/>
      <c r="BF851" s="69"/>
      <c r="BG851" s="69"/>
      <c r="BH851" s="69"/>
      <c r="BI851" s="69"/>
      <c r="BJ851" s="69"/>
      <c r="BK851" s="69"/>
      <c r="BL851" s="69"/>
      <c r="BM851" s="69"/>
      <c r="BN851" s="69"/>
      <c r="BO851" s="69"/>
      <c r="BP851" s="69"/>
      <c r="BQ851" s="69"/>
      <c r="BR851" s="69"/>
      <c r="BS851" s="69"/>
      <c r="BT851" s="69"/>
      <c r="BU851" s="69"/>
      <c r="BV851" s="69"/>
      <c r="BW851" s="69"/>
      <c r="BX851" s="69"/>
      <c r="BY851" s="69"/>
      <c r="BZ851" s="69"/>
      <c r="CA851" s="69"/>
      <c r="CB851" s="69"/>
      <c r="CC851" s="69"/>
      <c r="CD851" s="69"/>
      <c r="CE851" s="69"/>
      <c r="CF851" s="69"/>
      <c r="CG851" s="69"/>
      <c r="CH851" s="69"/>
      <c r="CI851" s="69"/>
      <c r="CJ851" s="69"/>
      <c r="CK851" s="69"/>
      <c r="CL851" s="69"/>
      <c r="CM851" s="69"/>
      <c r="CN851" s="69"/>
      <c r="CO851" s="69"/>
      <c r="CP851" s="69"/>
      <c r="CQ851" s="69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</row>
    <row r="852" spans="1:178" s="36" customFormat="1" ht="15" x14ac:dyDescent="0.25">
      <c r="A852" s="371" t="s">
        <v>352</v>
      </c>
      <c r="B852" s="579"/>
      <c r="C852" s="580">
        <v>40</v>
      </c>
      <c r="D852" s="581"/>
      <c r="E852" s="374"/>
      <c r="F852" s="377">
        <v>3.2</v>
      </c>
      <c r="G852" s="377">
        <v>4.4000000000000004</v>
      </c>
      <c r="H852" s="374">
        <v>35</v>
      </c>
      <c r="I852" s="377">
        <v>192</v>
      </c>
      <c r="J852" s="409" t="s">
        <v>337</v>
      </c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  <c r="AA852" s="137"/>
      <c r="AB852" s="137"/>
      <c r="AC852" s="137"/>
      <c r="AD852" s="137"/>
      <c r="AE852" s="137"/>
      <c r="AF852" s="137"/>
      <c r="AG852" s="137"/>
      <c r="AH852" s="137"/>
      <c r="AI852" s="137"/>
      <c r="AJ852" s="137"/>
      <c r="AK852" s="137"/>
      <c r="AL852" s="137"/>
      <c r="AM852" s="137"/>
      <c r="AN852" s="137"/>
      <c r="AO852" s="137"/>
      <c r="AP852" s="137"/>
      <c r="AQ852" s="137"/>
      <c r="AR852" s="137"/>
      <c r="AS852" s="137"/>
      <c r="AT852" s="137"/>
      <c r="AU852" s="137"/>
      <c r="AV852" s="137"/>
      <c r="AW852" s="137"/>
      <c r="AX852" s="137"/>
      <c r="AY852" s="137"/>
      <c r="AZ852" s="137"/>
      <c r="BA852" s="137"/>
      <c r="BB852" s="137"/>
      <c r="BC852" s="137"/>
      <c r="BD852" s="137"/>
      <c r="BE852" s="137"/>
      <c r="BF852" s="137"/>
      <c r="BG852" s="137"/>
      <c r="BH852" s="137"/>
      <c r="BI852" s="137"/>
      <c r="BJ852" s="137"/>
      <c r="BK852" s="137"/>
      <c r="BL852" s="137"/>
      <c r="BM852" s="137"/>
      <c r="BN852" s="137"/>
      <c r="BO852" s="137"/>
      <c r="BP852" s="137"/>
      <c r="BQ852" s="137"/>
      <c r="BR852" s="137"/>
      <c r="BS852" s="137"/>
      <c r="BT852" s="137"/>
      <c r="BU852" s="137"/>
      <c r="BV852" s="137"/>
      <c r="BW852" s="137"/>
      <c r="BX852" s="137"/>
      <c r="BY852" s="137"/>
      <c r="BZ852" s="137"/>
      <c r="CA852" s="137"/>
      <c r="CB852" s="137"/>
      <c r="CC852" s="137"/>
      <c r="CD852" s="137"/>
      <c r="CE852" s="137"/>
      <c r="CF852" s="137"/>
      <c r="CG852" s="137"/>
      <c r="CH852" s="137"/>
      <c r="CI852" s="137"/>
      <c r="CJ852" s="137"/>
      <c r="CK852" s="137"/>
      <c r="CL852" s="137"/>
      <c r="CM852" s="137"/>
      <c r="CN852" s="137"/>
      <c r="CO852" s="137"/>
      <c r="CP852" s="137"/>
      <c r="CQ852" s="137"/>
    </row>
    <row r="853" spans="1:178" s="36" customFormat="1" ht="15" x14ac:dyDescent="0.25">
      <c r="A853" s="371"/>
      <c r="B853" s="579" t="s">
        <v>43</v>
      </c>
      <c r="C853" s="580"/>
      <c r="D853" s="581">
        <v>17.600000000000001</v>
      </c>
      <c r="E853" s="374">
        <v>17.600000000000001</v>
      </c>
      <c r="F853" s="377"/>
      <c r="G853" s="377"/>
      <c r="H853" s="374"/>
      <c r="I853" s="377"/>
      <c r="J853" s="409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  <c r="AA853" s="137"/>
      <c r="AB853" s="137"/>
      <c r="AC853" s="137"/>
      <c r="AD853" s="137"/>
      <c r="AE853" s="137"/>
      <c r="AF853" s="137"/>
      <c r="AG853" s="137"/>
      <c r="AH853" s="137"/>
      <c r="AI853" s="137"/>
      <c r="AJ853" s="137"/>
      <c r="AK853" s="137"/>
      <c r="AL853" s="137"/>
      <c r="AM853" s="137"/>
      <c r="AN853" s="137"/>
      <c r="AO853" s="137"/>
      <c r="AP853" s="137"/>
      <c r="AQ853" s="137"/>
      <c r="AR853" s="137"/>
      <c r="AS853" s="137"/>
      <c r="AT853" s="137"/>
      <c r="AU853" s="137"/>
      <c r="AV853" s="137"/>
      <c r="AW853" s="137"/>
      <c r="AX853" s="137"/>
      <c r="AY853" s="137"/>
      <c r="AZ853" s="137"/>
      <c r="BA853" s="137"/>
      <c r="BB853" s="137"/>
      <c r="BC853" s="137"/>
      <c r="BD853" s="137"/>
      <c r="BE853" s="137"/>
      <c r="BF853" s="137"/>
      <c r="BG853" s="137"/>
      <c r="BH853" s="137"/>
      <c r="BI853" s="137"/>
      <c r="BJ853" s="137"/>
      <c r="BK853" s="137"/>
      <c r="BL853" s="137"/>
      <c r="BM853" s="137"/>
      <c r="BN853" s="137"/>
      <c r="BO853" s="137"/>
      <c r="BP853" s="137"/>
      <c r="BQ853" s="137"/>
      <c r="BR853" s="137"/>
      <c r="BS853" s="137"/>
      <c r="BT853" s="137"/>
      <c r="BU853" s="137"/>
      <c r="BV853" s="137"/>
      <c r="BW853" s="137"/>
      <c r="BX853" s="137"/>
      <c r="BY853" s="137"/>
      <c r="BZ853" s="137"/>
      <c r="CA853" s="137"/>
      <c r="CB853" s="137"/>
      <c r="CC853" s="137"/>
      <c r="CD853" s="137"/>
      <c r="CE853" s="137"/>
      <c r="CF853" s="137"/>
      <c r="CG853" s="137"/>
      <c r="CH853" s="137"/>
      <c r="CI853" s="137"/>
      <c r="CJ853" s="137"/>
      <c r="CK853" s="137"/>
      <c r="CL853" s="137"/>
      <c r="CM853" s="137"/>
      <c r="CN853" s="137"/>
      <c r="CO853" s="137"/>
      <c r="CP853" s="137"/>
      <c r="CQ853" s="137"/>
    </row>
    <row r="854" spans="1:178" s="36" customFormat="1" ht="15" x14ac:dyDescent="0.25">
      <c r="A854" s="371"/>
      <c r="B854" s="579" t="s">
        <v>50</v>
      </c>
      <c r="C854" s="580"/>
      <c r="D854" s="581">
        <v>1.1000000000000001</v>
      </c>
      <c r="E854" s="374">
        <v>1.1000000000000001</v>
      </c>
      <c r="F854" s="377"/>
      <c r="G854" s="377"/>
      <c r="H854" s="374"/>
      <c r="I854" s="377"/>
      <c r="J854" s="409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  <c r="AA854" s="137"/>
      <c r="AB854" s="137"/>
      <c r="AC854" s="137"/>
      <c r="AD854" s="137"/>
      <c r="AE854" s="137"/>
      <c r="AF854" s="137"/>
      <c r="AG854" s="137"/>
      <c r="AH854" s="137"/>
      <c r="AI854" s="137"/>
      <c r="AJ854" s="137"/>
      <c r="AK854" s="137"/>
      <c r="AL854" s="137"/>
      <c r="AM854" s="137"/>
      <c r="AN854" s="137"/>
      <c r="AO854" s="137"/>
      <c r="AP854" s="137"/>
      <c r="AQ854" s="137"/>
      <c r="AR854" s="137"/>
      <c r="AS854" s="137"/>
      <c r="AT854" s="137"/>
      <c r="AU854" s="137"/>
      <c r="AV854" s="137"/>
      <c r="AW854" s="137"/>
      <c r="AX854" s="137"/>
      <c r="AY854" s="137"/>
      <c r="AZ854" s="137"/>
      <c r="BA854" s="137"/>
      <c r="BB854" s="137"/>
      <c r="BC854" s="137"/>
      <c r="BD854" s="137"/>
      <c r="BE854" s="137"/>
      <c r="BF854" s="137"/>
      <c r="BG854" s="137"/>
      <c r="BH854" s="137"/>
      <c r="BI854" s="137"/>
      <c r="BJ854" s="137"/>
      <c r="BK854" s="137"/>
      <c r="BL854" s="137"/>
      <c r="BM854" s="137"/>
      <c r="BN854" s="137"/>
      <c r="BO854" s="137"/>
      <c r="BP854" s="137"/>
      <c r="BQ854" s="137"/>
      <c r="BR854" s="137"/>
      <c r="BS854" s="137"/>
      <c r="BT854" s="137"/>
      <c r="BU854" s="137"/>
      <c r="BV854" s="137"/>
      <c r="BW854" s="137"/>
      <c r="BX854" s="137"/>
      <c r="BY854" s="137"/>
      <c r="BZ854" s="137"/>
      <c r="CA854" s="137"/>
      <c r="CB854" s="137"/>
      <c r="CC854" s="137"/>
      <c r="CD854" s="137"/>
      <c r="CE854" s="137"/>
      <c r="CF854" s="137"/>
      <c r="CG854" s="137"/>
      <c r="CH854" s="137"/>
      <c r="CI854" s="137"/>
      <c r="CJ854" s="137"/>
      <c r="CK854" s="137"/>
      <c r="CL854" s="137"/>
      <c r="CM854" s="137"/>
      <c r="CN854" s="137"/>
      <c r="CO854" s="137"/>
      <c r="CP854" s="137"/>
      <c r="CQ854" s="137"/>
    </row>
    <row r="855" spans="1:178" s="36" customFormat="1" ht="15" x14ac:dyDescent="0.25">
      <c r="A855" s="371"/>
      <c r="B855" s="579" t="s">
        <v>39</v>
      </c>
      <c r="C855" s="580"/>
      <c r="D855" s="374">
        <v>0.08</v>
      </c>
      <c r="E855" s="374">
        <v>0.08</v>
      </c>
      <c r="F855" s="374"/>
      <c r="G855" s="374"/>
      <c r="H855" s="581"/>
      <c r="I855" s="374"/>
      <c r="J855" s="409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  <c r="AA855" s="137"/>
      <c r="AB855" s="137"/>
      <c r="AC855" s="137"/>
      <c r="AD855" s="137"/>
      <c r="AE855" s="137"/>
      <c r="AF855" s="137"/>
      <c r="AG855" s="137"/>
      <c r="AH855" s="137"/>
      <c r="AI855" s="137"/>
      <c r="AJ855" s="137"/>
      <c r="AK855" s="137"/>
      <c r="AL855" s="137"/>
      <c r="AM855" s="137"/>
      <c r="AN855" s="137"/>
      <c r="AO855" s="137"/>
      <c r="AP855" s="137"/>
      <c r="AQ855" s="137"/>
      <c r="AR855" s="137"/>
      <c r="AS855" s="137"/>
      <c r="AT855" s="137"/>
      <c r="AU855" s="137"/>
      <c r="AV855" s="137"/>
      <c r="AW855" s="137"/>
      <c r="AX855" s="137"/>
      <c r="AY855" s="137"/>
      <c r="AZ855" s="137"/>
      <c r="BA855" s="137"/>
      <c r="BB855" s="137"/>
      <c r="BC855" s="137"/>
      <c r="BD855" s="137"/>
      <c r="BE855" s="137"/>
      <c r="BF855" s="137"/>
      <c r="BG855" s="137"/>
      <c r="BH855" s="137"/>
      <c r="BI855" s="137"/>
      <c r="BJ855" s="137"/>
      <c r="BK855" s="137"/>
      <c r="BL855" s="137"/>
      <c r="BM855" s="137"/>
      <c r="BN855" s="137"/>
      <c r="BO855" s="137"/>
      <c r="BP855" s="137"/>
      <c r="BQ855" s="137"/>
      <c r="BR855" s="137"/>
      <c r="BS855" s="137"/>
      <c r="BT855" s="137"/>
      <c r="BU855" s="137"/>
      <c r="BV855" s="137"/>
      <c r="BW855" s="137"/>
      <c r="BX855" s="137"/>
      <c r="BY855" s="137"/>
      <c r="BZ855" s="137"/>
      <c r="CA855" s="137"/>
      <c r="CB855" s="137"/>
      <c r="CC855" s="137"/>
      <c r="CD855" s="137"/>
      <c r="CE855" s="137"/>
      <c r="CF855" s="137"/>
      <c r="CG855" s="137"/>
      <c r="CH855" s="137"/>
      <c r="CI855" s="137"/>
      <c r="CJ855" s="137"/>
      <c r="CK855" s="137"/>
      <c r="CL855" s="137"/>
      <c r="CM855" s="137"/>
      <c r="CN855" s="137"/>
      <c r="CO855" s="137"/>
      <c r="CP855" s="137"/>
      <c r="CQ855" s="137"/>
    </row>
    <row r="856" spans="1:178" s="36" customFormat="1" ht="15" x14ac:dyDescent="0.25">
      <c r="A856" s="371"/>
      <c r="B856" s="579" t="s">
        <v>53</v>
      </c>
      <c r="C856" s="580"/>
      <c r="D856" s="581">
        <v>0.16</v>
      </c>
      <c r="E856" s="374">
        <v>0.16</v>
      </c>
      <c r="F856" s="581"/>
      <c r="G856" s="374"/>
      <c r="H856" s="581"/>
      <c r="I856" s="377"/>
      <c r="J856" s="409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  <c r="AA856" s="137"/>
      <c r="AB856" s="137"/>
      <c r="AC856" s="137"/>
      <c r="AD856" s="137"/>
      <c r="AE856" s="137"/>
      <c r="AF856" s="137"/>
      <c r="AG856" s="137"/>
      <c r="AH856" s="137"/>
      <c r="AI856" s="137"/>
      <c r="AJ856" s="137"/>
      <c r="AK856" s="137"/>
      <c r="AL856" s="137"/>
      <c r="AM856" s="137"/>
      <c r="AN856" s="137"/>
      <c r="AO856" s="137"/>
      <c r="AP856" s="137"/>
      <c r="AQ856" s="137"/>
      <c r="AR856" s="137"/>
      <c r="AS856" s="137"/>
      <c r="AT856" s="137"/>
      <c r="AU856" s="137"/>
      <c r="AV856" s="137"/>
      <c r="AW856" s="137"/>
      <c r="AX856" s="137"/>
      <c r="AY856" s="137"/>
      <c r="AZ856" s="137"/>
      <c r="BA856" s="137"/>
      <c r="BB856" s="137"/>
      <c r="BC856" s="137"/>
      <c r="BD856" s="137"/>
      <c r="BE856" s="137"/>
      <c r="BF856" s="137"/>
      <c r="BG856" s="137"/>
      <c r="BH856" s="137"/>
      <c r="BI856" s="137"/>
      <c r="BJ856" s="137"/>
      <c r="BK856" s="137"/>
      <c r="BL856" s="137"/>
      <c r="BM856" s="137"/>
      <c r="BN856" s="137"/>
      <c r="BO856" s="137"/>
      <c r="BP856" s="137"/>
      <c r="BQ856" s="137"/>
      <c r="BR856" s="137"/>
      <c r="BS856" s="137"/>
      <c r="BT856" s="137"/>
      <c r="BU856" s="137"/>
      <c r="BV856" s="137"/>
      <c r="BW856" s="137"/>
      <c r="BX856" s="137"/>
      <c r="BY856" s="137"/>
      <c r="BZ856" s="137"/>
      <c r="CA856" s="137"/>
      <c r="CB856" s="137"/>
      <c r="CC856" s="137"/>
      <c r="CD856" s="137"/>
      <c r="CE856" s="137"/>
      <c r="CF856" s="137"/>
      <c r="CG856" s="137"/>
      <c r="CH856" s="137"/>
      <c r="CI856" s="137"/>
      <c r="CJ856" s="137"/>
      <c r="CK856" s="137"/>
      <c r="CL856" s="137"/>
      <c r="CM856" s="137"/>
      <c r="CN856" s="137"/>
      <c r="CO856" s="137"/>
      <c r="CP856" s="137"/>
      <c r="CQ856" s="137"/>
    </row>
    <row r="857" spans="1:178" s="36" customFormat="1" ht="15" x14ac:dyDescent="0.25">
      <c r="A857" s="371"/>
      <c r="B857" s="579" t="s">
        <v>34</v>
      </c>
      <c r="C857" s="580"/>
      <c r="D857" s="581">
        <v>1.1000000000000001</v>
      </c>
      <c r="E857" s="374">
        <v>1.1000000000000001</v>
      </c>
      <c r="F857" s="581"/>
      <c r="G857" s="374"/>
      <c r="H857" s="581"/>
      <c r="I857" s="377"/>
      <c r="J857" s="409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  <c r="AA857" s="137"/>
      <c r="AB857" s="137"/>
      <c r="AC857" s="137"/>
      <c r="AD857" s="137"/>
      <c r="AE857" s="137"/>
      <c r="AF857" s="137"/>
      <c r="AG857" s="137"/>
      <c r="AH857" s="137"/>
      <c r="AI857" s="137"/>
      <c r="AJ857" s="137"/>
      <c r="AK857" s="137"/>
      <c r="AL857" s="137"/>
      <c r="AM857" s="137"/>
      <c r="AN857" s="137"/>
      <c r="AO857" s="137"/>
      <c r="AP857" s="137"/>
      <c r="AQ857" s="137"/>
      <c r="AR857" s="137"/>
      <c r="AS857" s="137"/>
      <c r="AT857" s="137"/>
      <c r="AU857" s="137"/>
      <c r="AV857" s="137"/>
      <c r="AW857" s="137"/>
      <c r="AX857" s="137"/>
      <c r="AY857" s="137"/>
      <c r="AZ857" s="137"/>
      <c r="BA857" s="137"/>
      <c r="BB857" s="137"/>
      <c r="BC857" s="137"/>
      <c r="BD857" s="137"/>
      <c r="BE857" s="137"/>
      <c r="BF857" s="137"/>
      <c r="BG857" s="137"/>
      <c r="BH857" s="137"/>
      <c r="BI857" s="137"/>
      <c r="BJ857" s="137"/>
      <c r="BK857" s="137"/>
      <c r="BL857" s="137"/>
      <c r="BM857" s="137"/>
      <c r="BN857" s="137"/>
      <c r="BO857" s="137"/>
      <c r="BP857" s="137"/>
      <c r="BQ857" s="137"/>
      <c r="BR857" s="137"/>
      <c r="BS857" s="137"/>
      <c r="BT857" s="137"/>
      <c r="BU857" s="137"/>
      <c r="BV857" s="137"/>
      <c r="BW857" s="137"/>
      <c r="BX857" s="137"/>
      <c r="BY857" s="137"/>
      <c r="BZ857" s="137"/>
      <c r="CA857" s="137"/>
      <c r="CB857" s="137"/>
      <c r="CC857" s="137"/>
      <c r="CD857" s="137"/>
      <c r="CE857" s="137"/>
      <c r="CF857" s="137"/>
      <c r="CG857" s="137"/>
      <c r="CH857" s="137"/>
      <c r="CI857" s="137"/>
      <c r="CJ857" s="137"/>
      <c r="CK857" s="137"/>
      <c r="CL857" s="137"/>
      <c r="CM857" s="137"/>
      <c r="CN857" s="137"/>
      <c r="CO857" s="137"/>
      <c r="CP857" s="137"/>
      <c r="CQ857" s="137"/>
    </row>
    <row r="858" spans="1:178" s="36" customFormat="1" ht="15" x14ac:dyDescent="0.25">
      <c r="A858" s="371"/>
      <c r="B858" s="579" t="s">
        <v>17</v>
      </c>
      <c r="C858" s="580"/>
      <c r="D858" s="581">
        <v>9</v>
      </c>
      <c r="E858" s="374">
        <v>9</v>
      </c>
      <c r="F858" s="581"/>
      <c r="G858" s="374"/>
      <c r="H858" s="581"/>
      <c r="I858" s="377"/>
      <c r="J858" s="409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  <c r="AA858" s="137"/>
      <c r="AB858" s="137"/>
      <c r="AC858" s="137"/>
      <c r="AD858" s="137"/>
      <c r="AE858" s="137"/>
      <c r="AF858" s="137"/>
      <c r="AG858" s="137"/>
      <c r="AH858" s="137"/>
      <c r="AI858" s="137"/>
      <c r="AJ858" s="137"/>
      <c r="AK858" s="137"/>
      <c r="AL858" s="137"/>
      <c r="AM858" s="137"/>
      <c r="AN858" s="137"/>
      <c r="AO858" s="137"/>
      <c r="AP858" s="137"/>
      <c r="AQ858" s="137"/>
      <c r="AR858" s="137"/>
      <c r="AS858" s="137"/>
      <c r="AT858" s="137"/>
      <c r="AU858" s="137"/>
      <c r="AV858" s="137"/>
      <c r="AW858" s="137"/>
      <c r="AX858" s="137"/>
      <c r="AY858" s="137"/>
      <c r="AZ858" s="137"/>
      <c r="BA858" s="137"/>
      <c r="BB858" s="137"/>
      <c r="BC858" s="137"/>
      <c r="BD858" s="137"/>
      <c r="BE858" s="137"/>
      <c r="BF858" s="137"/>
      <c r="BG858" s="137"/>
      <c r="BH858" s="137"/>
      <c r="BI858" s="137"/>
      <c r="BJ858" s="137"/>
      <c r="BK858" s="137"/>
      <c r="BL858" s="137"/>
      <c r="BM858" s="137"/>
      <c r="BN858" s="137"/>
      <c r="BO858" s="137"/>
      <c r="BP858" s="137"/>
      <c r="BQ858" s="137"/>
      <c r="BR858" s="137"/>
      <c r="BS858" s="137"/>
      <c r="BT858" s="137"/>
      <c r="BU858" s="137"/>
      <c r="BV858" s="137"/>
      <c r="BW858" s="137"/>
      <c r="BX858" s="137"/>
      <c r="BY858" s="137"/>
      <c r="BZ858" s="137"/>
      <c r="CA858" s="137"/>
      <c r="CB858" s="137"/>
      <c r="CC858" s="137"/>
      <c r="CD858" s="137"/>
      <c r="CE858" s="137"/>
      <c r="CF858" s="137"/>
      <c r="CG858" s="137"/>
      <c r="CH858" s="137"/>
      <c r="CI858" s="137"/>
      <c r="CJ858" s="137"/>
      <c r="CK858" s="137"/>
      <c r="CL858" s="137"/>
      <c r="CM858" s="137"/>
      <c r="CN858" s="137"/>
      <c r="CO858" s="137"/>
      <c r="CP858" s="137"/>
      <c r="CQ858" s="137"/>
    </row>
    <row r="859" spans="1:178" s="36" customFormat="1" ht="15" x14ac:dyDescent="0.25">
      <c r="A859" s="371"/>
      <c r="B859" s="573" t="s">
        <v>338</v>
      </c>
      <c r="C859" s="580"/>
      <c r="D859" s="581"/>
      <c r="E859" s="374"/>
      <c r="F859" s="581"/>
      <c r="G859" s="374"/>
      <c r="H859" s="581"/>
      <c r="I859" s="377"/>
      <c r="J859" s="409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  <c r="AA859" s="137"/>
      <c r="AB859" s="137"/>
      <c r="AC859" s="137"/>
      <c r="AD859" s="137"/>
      <c r="AE859" s="137"/>
      <c r="AF859" s="137"/>
      <c r="AG859" s="137"/>
      <c r="AH859" s="137"/>
      <c r="AI859" s="137"/>
      <c r="AJ859" s="137"/>
      <c r="AK859" s="137"/>
      <c r="AL859" s="137"/>
      <c r="AM859" s="137"/>
      <c r="AN859" s="137"/>
      <c r="AO859" s="137"/>
      <c r="AP859" s="137"/>
      <c r="AQ859" s="137"/>
      <c r="AR859" s="137"/>
      <c r="AS859" s="137"/>
      <c r="AT859" s="137"/>
      <c r="AU859" s="137"/>
      <c r="AV859" s="137"/>
      <c r="AW859" s="137"/>
      <c r="AX859" s="137"/>
      <c r="AY859" s="137"/>
      <c r="AZ859" s="137"/>
      <c r="BA859" s="137"/>
      <c r="BB859" s="137"/>
      <c r="BC859" s="137"/>
      <c r="BD859" s="137"/>
      <c r="BE859" s="137"/>
      <c r="BF859" s="137"/>
      <c r="BG859" s="137"/>
      <c r="BH859" s="137"/>
      <c r="BI859" s="137"/>
      <c r="BJ859" s="137"/>
      <c r="BK859" s="137"/>
      <c r="BL859" s="137"/>
      <c r="BM859" s="137"/>
      <c r="BN859" s="137"/>
      <c r="BO859" s="137"/>
      <c r="BP859" s="137"/>
      <c r="BQ859" s="137"/>
      <c r="BR859" s="137"/>
      <c r="BS859" s="137"/>
      <c r="BT859" s="137"/>
      <c r="BU859" s="137"/>
      <c r="BV859" s="137"/>
      <c r="BW859" s="137"/>
      <c r="BX859" s="137"/>
      <c r="BY859" s="137"/>
      <c r="BZ859" s="137"/>
      <c r="CA859" s="137"/>
      <c r="CB859" s="137"/>
      <c r="CC859" s="137"/>
      <c r="CD859" s="137"/>
      <c r="CE859" s="137"/>
      <c r="CF859" s="137"/>
      <c r="CG859" s="137"/>
      <c r="CH859" s="137"/>
      <c r="CI859" s="137"/>
      <c r="CJ859" s="137"/>
      <c r="CK859" s="137"/>
      <c r="CL859" s="137"/>
      <c r="CM859" s="137"/>
      <c r="CN859" s="137"/>
      <c r="CO859" s="137"/>
      <c r="CP859" s="137"/>
      <c r="CQ859" s="137"/>
    </row>
    <row r="860" spans="1:178" s="36" customFormat="1" ht="15" x14ac:dyDescent="0.25">
      <c r="A860" s="371"/>
      <c r="B860" s="579" t="s">
        <v>66</v>
      </c>
      <c r="C860" s="580"/>
      <c r="D860" s="581">
        <v>14.4</v>
      </c>
      <c r="E860" s="374">
        <v>14.16</v>
      </c>
      <c r="F860" s="581"/>
      <c r="G860" s="374"/>
      <c r="H860" s="581"/>
      <c r="I860" s="377"/>
      <c r="J860" s="409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  <c r="AA860" s="137"/>
      <c r="AB860" s="137"/>
      <c r="AC860" s="137"/>
      <c r="AD860" s="137"/>
      <c r="AE860" s="137"/>
      <c r="AF860" s="137"/>
      <c r="AG860" s="137"/>
      <c r="AH860" s="137"/>
      <c r="AI860" s="137"/>
      <c r="AJ860" s="137"/>
      <c r="AK860" s="137"/>
      <c r="AL860" s="137"/>
      <c r="AM860" s="137"/>
      <c r="AN860" s="137"/>
      <c r="AO860" s="137"/>
      <c r="AP860" s="137"/>
      <c r="AQ860" s="137"/>
      <c r="AR860" s="137"/>
      <c r="AS860" s="137"/>
      <c r="AT860" s="137"/>
      <c r="AU860" s="137"/>
      <c r="AV860" s="137"/>
      <c r="AW860" s="137"/>
      <c r="AX860" s="137"/>
      <c r="AY860" s="137"/>
      <c r="AZ860" s="137"/>
      <c r="BA860" s="137"/>
      <c r="BB860" s="137"/>
      <c r="BC860" s="137"/>
      <c r="BD860" s="137"/>
      <c r="BE860" s="137"/>
      <c r="BF860" s="137"/>
      <c r="BG860" s="137"/>
      <c r="BH860" s="137"/>
      <c r="BI860" s="137"/>
      <c r="BJ860" s="137"/>
      <c r="BK860" s="137"/>
      <c r="BL860" s="137"/>
      <c r="BM860" s="137"/>
      <c r="BN860" s="137"/>
      <c r="BO860" s="137"/>
      <c r="BP860" s="137"/>
      <c r="BQ860" s="137"/>
      <c r="BR860" s="137"/>
      <c r="BS860" s="137"/>
      <c r="BT860" s="137"/>
      <c r="BU860" s="137"/>
      <c r="BV860" s="137"/>
      <c r="BW860" s="137"/>
      <c r="BX860" s="137"/>
      <c r="BY860" s="137"/>
      <c r="BZ860" s="137"/>
      <c r="CA860" s="137"/>
      <c r="CB860" s="137"/>
      <c r="CC860" s="137"/>
      <c r="CD860" s="137"/>
      <c r="CE860" s="137"/>
      <c r="CF860" s="137"/>
      <c r="CG860" s="137"/>
      <c r="CH860" s="137"/>
      <c r="CI860" s="137"/>
      <c r="CJ860" s="137"/>
      <c r="CK860" s="137"/>
      <c r="CL860" s="137"/>
      <c r="CM860" s="137"/>
      <c r="CN860" s="137"/>
      <c r="CO860" s="137"/>
      <c r="CP860" s="137"/>
      <c r="CQ860" s="137"/>
    </row>
    <row r="861" spans="1:178" s="36" customFormat="1" ht="17.25" customHeight="1" x14ac:dyDescent="0.25">
      <c r="A861" s="371"/>
      <c r="B861" s="579" t="s">
        <v>36</v>
      </c>
      <c r="C861" s="580"/>
      <c r="D861" s="581">
        <v>8.23</v>
      </c>
      <c r="E861" s="374">
        <v>8.23</v>
      </c>
      <c r="F861" s="581"/>
      <c r="G861" s="374"/>
      <c r="H861" s="581"/>
      <c r="I861" s="377"/>
      <c r="J861" s="409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  <c r="AA861" s="137"/>
      <c r="AB861" s="137"/>
      <c r="AC861" s="137"/>
      <c r="AD861" s="137"/>
      <c r="AE861" s="137"/>
      <c r="AF861" s="137"/>
      <c r="AG861" s="137"/>
      <c r="AH861" s="137"/>
      <c r="AI861" s="137"/>
      <c r="AJ861" s="137"/>
      <c r="AK861" s="137"/>
      <c r="AL861" s="137"/>
      <c r="AM861" s="137"/>
      <c r="AN861" s="137"/>
      <c r="AO861" s="137"/>
      <c r="AP861" s="137"/>
      <c r="AQ861" s="137"/>
      <c r="AR861" s="137"/>
      <c r="AS861" s="137"/>
      <c r="AT861" s="137"/>
      <c r="AU861" s="137"/>
      <c r="AV861" s="137"/>
      <c r="AW861" s="137"/>
      <c r="AX861" s="137"/>
      <c r="AY861" s="137"/>
      <c r="AZ861" s="137"/>
      <c r="BA861" s="137"/>
      <c r="BB861" s="137"/>
      <c r="BC861" s="137"/>
      <c r="BD861" s="137"/>
      <c r="BE861" s="137"/>
      <c r="BF861" s="137"/>
      <c r="BG861" s="137"/>
      <c r="BH861" s="137"/>
      <c r="BI861" s="137"/>
      <c r="BJ861" s="137"/>
      <c r="BK861" s="137"/>
      <c r="BL861" s="137"/>
      <c r="BM861" s="137"/>
      <c r="BN861" s="137"/>
      <c r="BO861" s="137"/>
      <c r="BP861" s="137"/>
      <c r="BQ861" s="137"/>
      <c r="BR861" s="137"/>
      <c r="BS861" s="137"/>
      <c r="BT861" s="137"/>
      <c r="BU861" s="137"/>
      <c r="BV861" s="137"/>
      <c r="BW861" s="137"/>
      <c r="BX861" s="137"/>
      <c r="BY861" s="137"/>
      <c r="BZ861" s="137"/>
      <c r="CA861" s="137"/>
      <c r="CB861" s="137"/>
      <c r="CC861" s="137"/>
      <c r="CD861" s="137"/>
      <c r="CE861" s="137"/>
      <c r="CF861" s="137"/>
      <c r="CG861" s="137"/>
      <c r="CH861" s="137"/>
      <c r="CI861" s="137"/>
      <c r="CJ861" s="137"/>
      <c r="CK861" s="137"/>
      <c r="CL861" s="137"/>
      <c r="CM861" s="137"/>
      <c r="CN861" s="137"/>
      <c r="CO861" s="137"/>
      <c r="CP861" s="137"/>
      <c r="CQ861" s="137"/>
    </row>
    <row r="862" spans="1:178" s="36" customFormat="1" ht="15" x14ac:dyDescent="0.25">
      <c r="A862" s="371"/>
      <c r="B862" s="579" t="s">
        <v>20</v>
      </c>
      <c r="C862" s="580"/>
      <c r="D862" s="581">
        <v>0.9</v>
      </c>
      <c r="E862" s="374">
        <v>0.9</v>
      </c>
      <c r="F862" s="581"/>
      <c r="G862" s="374"/>
      <c r="H862" s="581"/>
      <c r="I862" s="377"/>
      <c r="J862" s="409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  <c r="AA862" s="137"/>
      <c r="AB862" s="137"/>
      <c r="AC862" s="137"/>
      <c r="AD862" s="137"/>
      <c r="AE862" s="137"/>
      <c r="AF862" s="137"/>
      <c r="AG862" s="137"/>
      <c r="AH862" s="137"/>
      <c r="AI862" s="137"/>
      <c r="AJ862" s="137"/>
      <c r="AK862" s="137"/>
      <c r="AL862" s="137"/>
      <c r="AM862" s="137"/>
      <c r="AN862" s="137"/>
      <c r="AO862" s="137"/>
      <c r="AP862" s="137"/>
      <c r="AQ862" s="137"/>
      <c r="AR862" s="137"/>
      <c r="AS862" s="137"/>
      <c r="AT862" s="137"/>
      <c r="AU862" s="137"/>
      <c r="AV862" s="137"/>
      <c r="AW862" s="137"/>
      <c r="AX862" s="137"/>
      <c r="AY862" s="137"/>
      <c r="AZ862" s="137"/>
      <c r="BA862" s="137"/>
      <c r="BB862" s="137"/>
      <c r="BC862" s="137"/>
      <c r="BD862" s="137"/>
      <c r="BE862" s="137"/>
      <c r="BF862" s="137"/>
      <c r="BG862" s="137"/>
      <c r="BH862" s="137"/>
      <c r="BI862" s="137"/>
      <c r="BJ862" s="137"/>
      <c r="BK862" s="137"/>
      <c r="BL862" s="137"/>
      <c r="BM862" s="137"/>
      <c r="BN862" s="137"/>
      <c r="BO862" s="137"/>
      <c r="BP862" s="137"/>
      <c r="BQ862" s="137"/>
      <c r="BR862" s="137"/>
      <c r="BS862" s="137"/>
      <c r="BT862" s="137"/>
      <c r="BU862" s="137"/>
      <c r="BV862" s="137"/>
      <c r="BW862" s="137"/>
      <c r="BX862" s="137"/>
      <c r="BY862" s="137"/>
      <c r="BZ862" s="137"/>
      <c r="CA862" s="137"/>
      <c r="CB862" s="137"/>
      <c r="CC862" s="137"/>
      <c r="CD862" s="137"/>
      <c r="CE862" s="137"/>
      <c r="CF862" s="137"/>
      <c r="CG862" s="137"/>
      <c r="CH862" s="137"/>
      <c r="CI862" s="137"/>
      <c r="CJ862" s="137"/>
      <c r="CK862" s="137"/>
      <c r="CL862" s="137"/>
      <c r="CM862" s="137"/>
      <c r="CN862" s="137"/>
      <c r="CO862" s="137"/>
      <c r="CP862" s="137"/>
      <c r="CQ862" s="137"/>
    </row>
    <row r="863" spans="1:178" s="36" customFormat="1" ht="15" x14ac:dyDescent="0.25">
      <c r="A863" s="371"/>
      <c r="B863" s="579" t="s">
        <v>51</v>
      </c>
      <c r="C863" s="580"/>
      <c r="D863" s="581">
        <v>1.1200000000000001</v>
      </c>
      <c r="E863" s="374">
        <v>1.1200000000000001</v>
      </c>
      <c r="F863" s="581" t="s">
        <v>388</v>
      </c>
      <c r="G863" s="374"/>
      <c r="H863" s="581"/>
      <c r="I863" s="377"/>
      <c r="J863" s="409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  <c r="AA863" s="137"/>
      <c r="AB863" s="137"/>
      <c r="AC863" s="137"/>
      <c r="AD863" s="137"/>
      <c r="AE863" s="137"/>
      <c r="AF863" s="137"/>
      <c r="AG863" s="137"/>
      <c r="AH863" s="137"/>
      <c r="AI863" s="137"/>
      <c r="AJ863" s="137"/>
      <c r="AK863" s="137"/>
      <c r="AL863" s="137"/>
      <c r="AM863" s="137"/>
      <c r="AN863" s="137"/>
      <c r="AO863" s="137"/>
      <c r="AP863" s="137"/>
      <c r="AQ863" s="137"/>
      <c r="AR863" s="137"/>
      <c r="AS863" s="137"/>
      <c r="AT863" s="137"/>
      <c r="AU863" s="137"/>
      <c r="AV863" s="137"/>
      <c r="AW863" s="137"/>
      <c r="AX863" s="137"/>
      <c r="AY863" s="137"/>
      <c r="AZ863" s="137"/>
      <c r="BA863" s="137"/>
      <c r="BB863" s="137"/>
      <c r="BC863" s="137"/>
      <c r="BD863" s="137"/>
      <c r="BE863" s="137"/>
      <c r="BF863" s="137"/>
      <c r="BG863" s="137"/>
      <c r="BH863" s="137"/>
      <c r="BI863" s="137"/>
      <c r="BJ863" s="137"/>
      <c r="BK863" s="137"/>
      <c r="BL863" s="137"/>
      <c r="BM863" s="137"/>
      <c r="BN863" s="137"/>
      <c r="BO863" s="137"/>
      <c r="BP863" s="137"/>
      <c r="BQ863" s="137"/>
      <c r="BR863" s="137"/>
      <c r="BS863" s="137"/>
      <c r="BT863" s="137"/>
      <c r="BU863" s="137"/>
      <c r="BV863" s="137"/>
      <c r="BW863" s="137"/>
      <c r="BX863" s="137"/>
      <c r="BY863" s="137"/>
      <c r="BZ863" s="137"/>
      <c r="CA863" s="137"/>
      <c r="CB863" s="137"/>
      <c r="CC863" s="137"/>
      <c r="CD863" s="137"/>
      <c r="CE863" s="137"/>
      <c r="CF863" s="137"/>
      <c r="CG863" s="137"/>
      <c r="CH863" s="137"/>
      <c r="CI863" s="137"/>
      <c r="CJ863" s="137"/>
      <c r="CK863" s="137"/>
      <c r="CL863" s="137"/>
      <c r="CM863" s="137"/>
      <c r="CN863" s="137"/>
      <c r="CO863" s="137"/>
      <c r="CP863" s="137"/>
      <c r="CQ863" s="137"/>
    </row>
    <row r="864" spans="1:178" s="36" customFormat="1" ht="15" x14ac:dyDescent="0.25">
      <c r="A864" s="371"/>
      <c r="B864" s="579" t="s">
        <v>43</v>
      </c>
      <c r="C864" s="580"/>
      <c r="D864" s="581">
        <v>0.48</v>
      </c>
      <c r="E864" s="374">
        <v>0.48</v>
      </c>
      <c r="F864" s="581"/>
      <c r="G864" s="374"/>
      <c r="H864" s="581"/>
      <c r="I864" s="377"/>
      <c r="J864" s="409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  <c r="AA864" s="137"/>
      <c r="AB864" s="137"/>
      <c r="AC864" s="137"/>
      <c r="AD864" s="137"/>
      <c r="AE864" s="137"/>
      <c r="AF864" s="137"/>
      <c r="AG864" s="137"/>
      <c r="AH864" s="137"/>
      <c r="AI864" s="137"/>
      <c r="AJ864" s="137"/>
      <c r="AK864" s="137"/>
      <c r="AL864" s="137"/>
      <c r="AM864" s="137"/>
      <c r="AN864" s="137"/>
      <c r="AO864" s="137"/>
      <c r="AP864" s="137"/>
      <c r="AQ864" s="137"/>
      <c r="AR864" s="137"/>
      <c r="AS864" s="137"/>
      <c r="AT864" s="137"/>
      <c r="AU864" s="137"/>
      <c r="AV864" s="137"/>
      <c r="AW864" s="137"/>
      <c r="AX864" s="137"/>
      <c r="AY864" s="137"/>
      <c r="AZ864" s="137"/>
      <c r="BA864" s="137"/>
      <c r="BB864" s="137"/>
      <c r="BC864" s="137"/>
      <c r="BD864" s="137"/>
      <c r="BE864" s="137"/>
      <c r="BF864" s="137"/>
      <c r="BG864" s="137"/>
      <c r="BH864" s="137"/>
      <c r="BI864" s="137"/>
      <c r="BJ864" s="137"/>
      <c r="BK864" s="137"/>
      <c r="BL864" s="137"/>
      <c r="BM864" s="137"/>
      <c r="BN864" s="137"/>
      <c r="BO864" s="137"/>
      <c r="BP864" s="137"/>
      <c r="BQ864" s="137"/>
      <c r="BR864" s="137"/>
      <c r="BS864" s="137"/>
      <c r="BT864" s="137"/>
      <c r="BU864" s="137"/>
      <c r="BV864" s="137"/>
      <c r="BW864" s="137"/>
      <c r="BX864" s="137"/>
      <c r="BY864" s="137"/>
      <c r="BZ864" s="137"/>
      <c r="CA864" s="137"/>
      <c r="CB864" s="137"/>
      <c r="CC864" s="137"/>
      <c r="CD864" s="137"/>
      <c r="CE864" s="137"/>
      <c r="CF864" s="137"/>
      <c r="CG864" s="137"/>
      <c r="CH864" s="137"/>
      <c r="CI864" s="137"/>
      <c r="CJ864" s="137"/>
      <c r="CK864" s="137"/>
      <c r="CL864" s="137"/>
      <c r="CM864" s="137"/>
      <c r="CN864" s="137"/>
      <c r="CO864" s="137"/>
      <c r="CP864" s="137"/>
      <c r="CQ864" s="137"/>
    </row>
    <row r="865" spans="1:178" s="38" customFormat="1" x14ac:dyDescent="0.25">
      <c r="A865" s="340" t="s">
        <v>251</v>
      </c>
      <c r="B865" s="318"/>
      <c r="C865" s="341">
        <v>100</v>
      </c>
      <c r="D865" s="320"/>
      <c r="E865" s="329"/>
      <c r="F865" s="320">
        <v>2.2999999999999998</v>
      </c>
      <c r="G865" s="329">
        <v>2.5</v>
      </c>
      <c r="H865" s="320">
        <v>3.6</v>
      </c>
      <c r="I865" s="329">
        <v>46</v>
      </c>
      <c r="J865" s="330" t="s">
        <v>252</v>
      </c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  <c r="AA865" s="96"/>
      <c r="AB865" s="96"/>
      <c r="AC865" s="96"/>
      <c r="AD865" s="96"/>
      <c r="AE865" s="96"/>
      <c r="AF865" s="96"/>
      <c r="AG865" s="96"/>
      <c r="AH865" s="96"/>
      <c r="AI865" s="96"/>
      <c r="AJ865" s="96"/>
      <c r="AK865" s="96"/>
      <c r="AL865" s="96"/>
      <c r="AM865" s="96"/>
      <c r="AN865" s="96"/>
      <c r="AO865" s="96"/>
      <c r="AP865" s="96"/>
      <c r="AQ865" s="96"/>
      <c r="AR865" s="96"/>
      <c r="AS865" s="96"/>
      <c r="AT865" s="96"/>
      <c r="AU865" s="96"/>
      <c r="AV865" s="96"/>
      <c r="AW865" s="96"/>
      <c r="AX865" s="96"/>
      <c r="AY865" s="96"/>
      <c r="AZ865" s="96"/>
      <c r="BA865" s="96"/>
      <c r="BB865" s="96"/>
      <c r="BC865" s="96"/>
      <c r="BD865" s="96"/>
      <c r="BE865" s="96"/>
      <c r="BF865" s="96"/>
      <c r="BG865" s="96"/>
      <c r="BH865" s="96"/>
      <c r="BI865" s="96"/>
      <c r="BJ865" s="96"/>
      <c r="BK865" s="96"/>
      <c r="BL865" s="96"/>
      <c r="BM865" s="96"/>
      <c r="BN865" s="96"/>
      <c r="BO865" s="96"/>
      <c r="BP865" s="96"/>
      <c r="BQ865" s="96"/>
      <c r="BR865" s="96"/>
      <c r="BS865" s="96"/>
      <c r="BT865" s="96"/>
      <c r="BU865" s="96"/>
      <c r="BV865" s="96"/>
      <c r="BW865" s="96"/>
      <c r="BX865" s="96"/>
      <c r="BY865" s="96"/>
      <c r="BZ865" s="96"/>
      <c r="CA865" s="96"/>
      <c r="CB865" s="96"/>
      <c r="CC865" s="96"/>
      <c r="CD865" s="96"/>
      <c r="CE865" s="96"/>
      <c r="CF865" s="96"/>
      <c r="CG865" s="96"/>
      <c r="CH865" s="96"/>
      <c r="CI865" s="96"/>
      <c r="CJ865" s="96"/>
      <c r="CK865" s="96"/>
      <c r="CL865" s="96"/>
      <c r="CM865" s="96"/>
      <c r="CN865" s="96"/>
      <c r="CO865" s="96"/>
      <c r="CP865" s="96"/>
      <c r="CQ865" s="96"/>
      <c r="CR865" s="27"/>
      <c r="CS865" s="27"/>
      <c r="CT865" s="27"/>
      <c r="CU865" s="27"/>
      <c r="CV865" s="27"/>
      <c r="CW865" s="27"/>
      <c r="CX865" s="27"/>
      <c r="CY865" s="27"/>
      <c r="CZ865" s="27"/>
      <c r="DA865" s="27"/>
      <c r="DB865" s="27"/>
      <c r="DC865" s="27"/>
      <c r="DD865" s="27"/>
      <c r="DE865" s="27"/>
      <c r="DF865" s="27"/>
      <c r="DG865" s="27"/>
      <c r="DH865" s="27"/>
      <c r="DI865" s="27"/>
      <c r="DJ865" s="27"/>
      <c r="DK865" s="27"/>
      <c r="DL865" s="27"/>
      <c r="DM865" s="27"/>
      <c r="DN865" s="27"/>
      <c r="DO865" s="27"/>
      <c r="DP865" s="27"/>
      <c r="DQ865" s="27"/>
      <c r="DR865" s="27"/>
      <c r="DS865" s="27"/>
      <c r="DT865" s="27"/>
      <c r="DU865" s="27"/>
      <c r="DV865" s="27"/>
      <c r="DW865" s="27"/>
      <c r="DX865" s="27"/>
      <c r="DY865" s="27"/>
      <c r="DZ865" s="27"/>
      <c r="EA865" s="27"/>
      <c r="EB865" s="27"/>
      <c r="EC865" s="27"/>
      <c r="ED865" s="27"/>
      <c r="EE865" s="27"/>
      <c r="EF865" s="27"/>
      <c r="EG865" s="27"/>
      <c r="EH865" s="27"/>
      <c r="EI865" s="27"/>
      <c r="EJ865" s="27"/>
      <c r="EK865" s="27"/>
      <c r="EL865" s="27"/>
      <c r="EM865" s="27"/>
      <c r="EN865" s="27"/>
      <c r="EO865" s="27"/>
      <c r="EP865" s="27"/>
      <c r="EQ865" s="27"/>
      <c r="ER865" s="27"/>
      <c r="ES865" s="27"/>
      <c r="ET865" s="27"/>
      <c r="EU865" s="27"/>
      <c r="EV865" s="27"/>
      <c r="EW865" s="27"/>
      <c r="EX865" s="27"/>
      <c r="EY865" s="27"/>
      <c r="EZ865" s="27"/>
      <c r="FA865" s="27"/>
      <c r="FB865" s="27"/>
      <c r="FC865" s="27"/>
      <c r="FD865" s="27"/>
      <c r="FE865" s="27"/>
      <c r="FF865" s="27"/>
      <c r="FG865" s="27"/>
      <c r="FH865" s="27"/>
      <c r="FI865" s="27"/>
      <c r="FJ865" s="27"/>
      <c r="FK865" s="27"/>
      <c r="FL865" s="27"/>
      <c r="FM865" s="27"/>
      <c r="FN865" s="27"/>
      <c r="FO865" s="27"/>
      <c r="FP865" s="27"/>
      <c r="FQ865" s="27"/>
      <c r="FR865" s="27"/>
      <c r="FS865" s="27"/>
      <c r="FT865" s="27"/>
      <c r="FU865" s="27"/>
      <c r="FV865" s="27"/>
    </row>
    <row r="866" spans="1:178" s="38" customFormat="1" x14ac:dyDescent="0.25">
      <c r="A866" s="340"/>
      <c r="B866" s="318" t="s">
        <v>57</v>
      </c>
      <c r="C866" s="341"/>
      <c r="D866" s="320">
        <v>105.36</v>
      </c>
      <c r="E866" s="329">
        <v>100</v>
      </c>
      <c r="F866" s="342"/>
      <c r="G866" s="329"/>
      <c r="H866" s="320"/>
      <c r="I866" s="342"/>
      <c r="J866" s="330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  <c r="AA866" s="96"/>
      <c r="AB866" s="96"/>
      <c r="AC866" s="96"/>
      <c r="AD866" s="96"/>
      <c r="AE866" s="96"/>
      <c r="AF866" s="96"/>
      <c r="AG866" s="96"/>
      <c r="AH866" s="96"/>
      <c r="AI866" s="96"/>
      <c r="AJ866" s="96"/>
      <c r="AK866" s="96"/>
      <c r="AL866" s="96"/>
      <c r="AM866" s="96"/>
      <c r="AN866" s="96"/>
      <c r="AO866" s="96"/>
      <c r="AP866" s="96"/>
      <c r="AQ866" s="96"/>
      <c r="AR866" s="96"/>
      <c r="AS866" s="96"/>
      <c r="AT866" s="96"/>
      <c r="AU866" s="96"/>
      <c r="AV866" s="96"/>
      <c r="AW866" s="96"/>
      <c r="AX866" s="96"/>
      <c r="AY866" s="96"/>
      <c r="AZ866" s="96"/>
      <c r="BA866" s="96"/>
      <c r="BB866" s="96"/>
      <c r="BC866" s="96"/>
      <c r="BD866" s="96"/>
      <c r="BE866" s="96"/>
      <c r="BF866" s="96"/>
      <c r="BG866" s="96"/>
      <c r="BH866" s="96"/>
      <c r="BI866" s="96"/>
      <c r="BJ866" s="96"/>
      <c r="BK866" s="96"/>
      <c r="BL866" s="96"/>
      <c r="BM866" s="96"/>
      <c r="BN866" s="96"/>
      <c r="BO866" s="96"/>
      <c r="BP866" s="96"/>
      <c r="BQ866" s="96"/>
      <c r="BR866" s="96"/>
      <c r="BS866" s="96"/>
      <c r="BT866" s="96"/>
      <c r="BU866" s="96"/>
      <c r="BV866" s="96"/>
      <c r="BW866" s="96"/>
      <c r="BX866" s="96"/>
      <c r="BY866" s="96"/>
      <c r="BZ866" s="96"/>
      <c r="CA866" s="96"/>
      <c r="CB866" s="96"/>
      <c r="CC866" s="96"/>
      <c r="CD866" s="96"/>
      <c r="CE866" s="96"/>
      <c r="CF866" s="96"/>
      <c r="CG866" s="96"/>
      <c r="CH866" s="96"/>
      <c r="CI866" s="96"/>
      <c r="CJ866" s="96"/>
      <c r="CK866" s="96"/>
      <c r="CL866" s="96"/>
      <c r="CM866" s="96"/>
      <c r="CN866" s="96"/>
      <c r="CO866" s="96"/>
      <c r="CP866" s="96"/>
      <c r="CQ866" s="96"/>
      <c r="CR866" s="27"/>
      <c r="CS866" s="27"/>
      <c r="CT866" s="27"/>
      <c r="CU866" s="27"/>
      <c r="CV866" s="27"/>
      <c r="CW866" s="27"/>
      <c r="CX866" s="27"/>
      <c r="CY866" s="27"/>
      <c r="CZ866" s="27"/>
      <c r="DA866" s="27"/>
      <c r="DB866" s="27"/>
      <c r="DC866" s="27"/>
      <c r="DD866" s="27"/>
      <c r="DE866" s="27"/>
      <c r="DF866" s="27"/>
      <c r="DG866" s="27"/>
      <c r="DH866" s="27"/>
      <c r="DI866" s="27"/>
      <c r="DJ866" s="27"/>
      <c r="DK866" s="27"/>
      <c r="DL866" s="27"/>
      <c r="DM866" s="27"/>
      <c r="DN866" s="27"/>
      <c r="DO866" s="27"/>
      <c r="DP866" s="27"/>
      <c r="DQ866" s="27"/>
      <c r="DR866" s="27"/>
      <c r="DS866" s="27"/>
      <c r="DT866" s="27"/>
      <c r="DU866" s="27"/>
      <c r="DV866" s="27"/>
      <c r="DW866" s="27"/>
      <c r="DX866" s="27"/>
      <c r="DY866" s="27"/>
      <c r="DZ866" s="27"/>
      <c r="EA866" s="27"/>
      <c r="EB866" s="27"/>
      <c r="EC866" s="27"/>
      <c r="ED866" s="27"/>
      <c r="EE866" s="27"/>
      <c r="EF866" s="27"/>
      <c r="EG866" s="27"/>
      <c r="EH866" s="27"/>
      <c r="EI866" s="27"/>
      <c r="EJ866" s="27"/>
      <c r="EK866" s="27"/>
      <c r="EL866" s="27"/>
      <c r="EM866" s="27"/>
      <c r="EN866" s="27"/>
      <c r="EO866" s="27"/>
      <c r="EP866" s="27"/>
      <c r="EQ866" s="27"/>
      <c r="ER866" s="27"/>
      <c r="ES866" s="27"/>
      <c r="ET866" s="27"/>
      <c r="EU866" s="27"/>
      <c r="EV866" s="27"/>
      <c r="EW866" s="27"/>
      <c r="EX866" s="27"/>
      <c r="EY866" s="27"/>
      <c r="EZ866" s="27"/>
      <c r="FA866" s="27"/>
      <c r="FB866" s="27"/>
      <c r="FC866" s="27"/>
      <c r="FD866" s="27"/>
      <c r="FE866" s="27"/>
      <c r="FF866" s="27"/>
      <c r="FG866" s="27"/>
      <c r="FH866" s="27"/>
      <c r="FI866" s="27"/>
      <c r="FJ866" s="27"/>
      <c r="FK866" s="27"/>
      <c r="FL866" s="27"/>
      <c r="FM866" s="27"/>
      <c r="FN866" s="27"/>
      <c r="FO866" s="27"/>
      <c r="FP866" s="27"/>
      <c r="FQ866" s="27"/>
      <c r="FR866" s="27"/>
      <c r="FS866" s="27"/>
      <c r="FT866" s="27"/>
      <c r="FU866" s="27"/>
      <c r="FV866" s="27"/>
    </row>
    <row r="867" spans="1:178" s="36" customFormat="1" x14ac:dyDescent="0.25">
      <c r="A867" s="340" t="s">
        <v>214</v>
      </c>
      <c r="B867" s="318"/>
      <c r="C867" s="341">
        <v>130</v>
      </c>
      <c r="D867" s="329"/>
      <c r="E867" s="339"/>
      <c r="F867" s="342">
        <v>7.89</v>
      </c>
      <c r="G867" s="329">
        <v>8.06</v>
      </c>
      <c r="H867" s="329">
        <v>12.63</v>
      </c>
      <c r="I867" s="342">
        <v>155</v>
      </c>
      <c r="J867" s="330" t="s">
        <v>216</v>
      </c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  <c r="AA867" s="137"/>
      <c r="AB867" s="137"/>
      <c r="AC867" s="137"/>
      <c r="AD867" s="137"/>
      <c r="AE867" s="137"/>
      <c r="AF867" s="137"/>
      <c r="AG867" s="137"/>
      <c r="AH867" s="137"/>
      <c r="AI867" s="137"/>
      <c r="AJ867" s="137"/>
      <c r="AK867" s="137"/>
      <c r="AL867" s="137"/>
      <c r="AM867" s="137"/>
      <c r="AN867" s="137"/>
      <c r="AO867" s="137"/>
      <c r="AP867" s="137"/>
      <c r="AQ867" s="137"/>
      <c r="AR867" s="137"/>
      <c r="AS867" s="137"/>
      <c r="AT867" s="137"/>
      <c r="AU867" s="137"/>
      <c r="AV867" s="137"/>
      <c r="AW867" s="137"/>
      <c r="AX867" s="137"/>
      <c r="AY867" s="137"/>
      <c r="AZ867" s="137"/>
      <c r="BA867" s="137"/>
      <c r="BB867" s="137"/>
      <c r="BC867" s="137"/>
      <c r="BD867" s="137"/>
      <c r="BE867" s="137"/>
      <c r="BF867" s="137"/>
      <c r="BG867" s="137"/>
      <c r="BH867" s="137"/>
      <c r="BI867" s="137"/>
      <c r="BJ867" s="137"/>
      <c r="BK867" s="137"/>
      <c r="BL867" s="137"/>
      <c r="BM867" s="137"/>
      <c r="BN867" s="137"/>
      <c r="BO867" s="137"/>
      <c r="BP867" s="137"/>
      <c r="BQ867" s="137"/>
      <c r="BR867" s="137"/>
      <c r="BS867" s="137"/>
      <c r="BT867" s="137"/>
      <c r="BU867" s="137"/>
      <c r="BV867" s="137"/>
      <c r="BW867" s="137"/>
      <c r="BX867" s="137"/>
      <c r="BY867" s="137"/>
      <c r="BZ867" s="137"/>
      <c r="CA867" s="137"/>
      <c r="CB867" s="137"/>
      <c r="CC867" s="137"/>
      <c r="CD867" s="137"/>
      <c r="CE867" s="137"/>
      <c r="CF867" s="137"/>
      <c r="CG867" s="137"/>
      <c r="CH867" s="137"/>
      <c r="CI867" s="137"/>
      <c r="CJ867" s="137"/>
      <c r="CK867" s="137"/>
      <c r="CL867" s="137"/>
      <c r="CM867" s="137"/>
      <c r="CN867" s="137"/>
      <c r="CO867" s="137"/>
      <c r="CP867" s="137"/>
      <c r="CQ867" s="137"/>
      <c r="CR867" s="34"/>
      <c r="CS867" s="34"/>
      <c r="CT867" s="34"/>
      <c r="CU867" s="34"/>
      <c r="CV867" s="34"/>
      <c r="CW867" s="34"/>
      <c r="CX867" s="34"/>
      <c r="CY867" s="34"/>
      <c r="CZ867" s="34"/>
      <c r="DA867" s="34"/>
      <c r="DB867" s="34"/>
      <c r="DC867" s="34"/>
      <c r="DD867" s="34"/>
      <c r="DE867" s="34"/>
      <c r="DF867" s="34"/>
      <c r="DG867" s="34"/>
      <c r="DH867" s="34"/>
      <c r="DI867" s="34"/>
      <c r="DJ867" s="34"/>
      <c r="DK867" s="34"/>
      <c r="DL867" s="34"/>
      <c r="DM867" s="34"/>
      <c r="DN867" s="34"/>
      <c r="DO867" s="34"/>
      <c r="DP867" s="34"/>
      <c r="DQ867" s="34"/>
      <c r="DR867" s="34"/>
      <c r="DS867" s="34"/>
      <c r="DT867" s="34"/>
      <c r="DU867" s="34"/>
      <c r="DV867" s="34"/>
      <c r="DW867" s="34"/>
      <c r="DX867" s="34"/>
      <c r="DY867" s="34"/>
      <c r="DZ867" s="34"/>
      <c r="EA867" s="34"/>
      <c r="EB867" s="34"/>
      <c r="EC867" s="34"/>
      <c r="ED867" s="34"/>
      <c r="EE867" s="34"/>
      <c r="EF867" s="34"/>
      <c r="EG867" s="34"/>
      <c r="EH867" s="34"/>
      <c r="EI867" s="34"/>
      <c r="EJ867" s="34"/>
      <c r="EK867" s="34"/>
      <c r="EL867" s="34"/>
      <c r="EM867" s="34"/>
      <c r="EN867" s="34"/>
      <c r="EO867" s="34"/>
      <c r="EP867" s="34"/>
      <c r="EQ867" s="34"/>
      <c r="ER867" s="34"/>
      <c r="ES867" s="34"/>
      <c r="ET867" s="34"/>
      <c r="EU867" s="34"/>
      <c r="EV867" s="34"/>
      <c r="EW867" s="34"/>
      <c r="EX867" s="34"/>
      <c r="EY867" s="34"/>
      <c r="EZ867" s="34"/>
      <c r="FA867" s="34"/>
      <c r="FB867" s="34"/>
      <c r="FC867" s="34"/>
      <c r="FD867" s="34"/>
      <c r="FE867" s="34"/>
      <c r="FF867" s="34"/>
      <c r="FG867" s="34"/>
      <c r="FH867" s="34"/>
      <c r="FI867" s="34"/>
      <c r="FJ867" s="34"/>
      <c r="FK867" s="34"/>
      <c r="FL867" s="34"/>
      <c r="FM867" s="34"/>
      <c r="FN867" s="34"/>
      <c r="FO867" s="34"/>
      <c r="FP867" s="34"/>
      <c r="FQ867" s="34"/>
      <c r="FR867" s="34"/>
      <c r="FS867" s="34"/>
      <c r="FT867" s="34"/>
      <c r="FU867" s="34"/>
      <c r="FV867" s="34"/>
    </row>
    <row r="868" spans="1:178" s="36" customFormat="1" x14ac:dyDescent="0.25">
      <c r="A868" s="340"/>
      <c r="B868" s="318" t="s">
        <v>51</v>
      </c>
      <c r="C868" s="341"/>
      <c r="D868" s="329">
        <v>97.5</v>
      </c>
      <c r="E868" s="339">
        <v>97.5</v>
      </c>
      <c r="F868" s="342"/>
      <c r="G868" s="329"/>
      <c r="H868" s="329"/>
      <c r="I868" s="320"/>
      <c r="J868" s="330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  <c r="AA868" s="137"/>
      <c r="AB868" s="137"/>
      <c r="AC868" s="137"/>
      <c r="AD868" s="137"/>
      <c r="AE868" s="137"/>
      <c r="AF868" s="137"/>
      <c r="AG868" s="137"/>
      <c r="AH868" s="137"/>
      <c r="AI868" s="137"/>
      <c r="AJ868" s="137"/>
      <c r="AK868" s="137"/>
      <c r="AL868" s="137"/>
      <c r="AM868" s="137"/>
      <c r="AN868" s="137"/>
      <c r="AO868" s="137"/>
      <c r="AP868" s="137"/>
      <c r="AQ868" s="137"/>
      <c r="AR868" s="137"/>
      <c r="AS868" s="137"/>
      <c r="AT868" s="137"/>
      <c r="AU868" s="137"/>
      <c r="AV868" s="137"/>
      <c r="AW868" s="137"/>
      <c r="AX868" s="137"/>
      <c r="AY868" s="137"/>
      <c r="AZ868" s="137"/>
      <c r="BA868" s="137"/>
      <c r="BB868" s="137"/>
      <c r="BC868" s="137"/>
      <c r="BD868" s="137"/>
      <c r="BE868" s="137"/>
      <c r="BF868" s="137"/>
      <c r="BG868" s="137"/>
      <c r="BH868" s="137"/>
      <c r="BI868" s="137"/>
      <c r="BJ868" s="137"/>
      <c r="BK868" s="137"/>
      <c r="BL868" s="137"/>
      <c r="BM868" s="137"/>
      <c r="BN868" s="137"/>
      <c r="BO868" s="137"/>
      <c r="BP868" s="137"/>
      <c r="BQ868" s="137"/>
      <c r="BR868" s="137"/>
      <c r="BS868" s="137"/>
      <c r="BT868" s="137"/>
      <c r="BU868" s="137"/>
      <c r="BV868" s="137"/>
      <c r="BW868" s="137"/>
      <c r="BX868" s="137"/>
      <c r="BY868" s="137"/>
      <c r="BZ868" s="137"/>
      <c r="CA868" s="137"/>
      <c r="CB868" s="137"/>
      <c r="CC868" s="137"/>
      <c r="CD868" s="137"/>
      <c r="CE868" s="137"/>
      <c r="CF868" s="137"/>
      <c r="CG868" s="137"/>
      <c r="CH868" s="137"/>
      <c r="CI868" s="137"/>
      <c r="CJ868" s="137"/>
      <c r="CK868" s="137"/>
      <c r="CL868" s="137"/>
      <c r="CM868" s="137"/>
      <c r="CN868" s="137"/>
      <c r="CO868" s="137"/>
      <c r="CP868" s="137"/>
      <c r="CQ868" s="137"/>
      <c r="CR868" s="34"/>
      <c r="CS868" s="34"/>
      <c r="CT868" s="34"/>
      <c r="CU868" s="34"/>
      <c r="CV868" s="34"/>
      <c r="CW868" s="34"/>
      <c r="CX868" s="34"/>
      <c r="CY868" s="34"/>
      <c r="CZ868" s="34"/>
      <c r="DA868" s="34"/>
      <c r="DB868" s="34"/>
      <c r="DC868" s="34"/>
      <c r="DD868" s="34"/>
      <c r="DE868" s="34"/>
      <c r="DF868" s="34"/>
      <c r="DG868" s="34"/>
      <c r="DH868" s="34"/>
      <c r="DI868" s="34"/>
      <c r="DJ868" s="34"/>
      <c r="DK868" s="34"/>
      <c r="DL868" s="34"/>
      <c r="DM868" s="34"/>
      <c r="DN868" s="34"/>
      <c r="DO868" s="34"/>
      <c r="DP868" s="34"/>
      <c r="DQ868" s="34"/>
      <c r="DR868" s="34"/>
      <c r="DS868" s="34"/>
      <c r="DT868" s="34"/>
      <c r="DU868" s="34"/>
      <c r="DV868" s="34"/>
      <c r="DW868" s="34"/>
      <c r="DX868" s="34"/>
      <c r="DY868" s="34"/>
      <c r="DZ868" s="34"/>
      <c r="EA868" s="34"/>
      <c r="EB868" s="34"/>
      <c r="EC868" s="34"/>
      <c r="ED868" s="34"/>
      <c r="EE868" s="34"/>
      <c r="EF868" s="34"/>
      <c r="EG868" s="34"/>
      <c r="EH868" s="34"/>
      <c r="EI868" s="34"/>
      <c r="EJ868" s="34"/>
      <c r="EK868" s="34"/>
      <c r="EL868" s="34"/>
      <c r="EM868" s="34"/>
      <c r="EN868" s="34"/>
      <c r="EO868" s="34"/>
      <c r="EP868" s="34"/>
      <c r="EQ868" s="34"/>
      <c r="ER868" s="34"/>
      <c r="ES868" s="34"/>
      <c r="ET868" s="34"/>
      <c r="EU868" s="34"/>
      <c r="EV868" s="34"/>
      <c r="EW868" s="34"/>
      <c r="EX868" s="34"/>
      <c r="EY868" s="34"/>
      <c r="EZ868" s="34"/>
      <c r="FA868" s="34"/>
      <c r="FB868" s="34"/>
      <c r="FC868" s="34"/>
      <c r="FD868" s="34"/>
      <c r="FE868" s="34"/>
      <c r="FF868" s="34"/>
      <c r="FG868" s="34"/>
      <c r="FH868" s="34"/>
      <c r="FI868" s="34"/>
      <c r="FJ868" s="34"/>
      <c r="FK868" s="34"/>
      <c r="FL868" s="34"/>
      <c r="FM868" s="34"/>
      <c r="FN868" s="34"/>
      <c r="FO868" s="34"/>
      <c r="FP868" s="34"/>
      <c r="FQ868" s="34"/>
      <c r="FR868" s="34"/>
      <c r="FS868" s="34"/>
      <c r="FT868" s="34"/>
      <c r="FU868" s="34"/>
      <c r="FV868" s="34"/>
    </row>
    <row r="869" spans="1:178" x14ac:dyDescent="0.25">
      <c r="A869" s="340"/>
      <c r="B869" s="318" t="s">
        <v>16</v>
      </c>
      <c r="C869" s="341"/>
      <c r="D869" s="329">
        <v>37.200000000000003</v>
      </c>
      <c r="E869" s="339">
        <v>37.200000000000003</v>
      </c>
      <c r="F869" s="342"/>
      <c r="G869" s="329"/>
      <c r="H869" s="329"/>
      <c r="J869" s="330"/>
    </row>
    <row r="870" spans="1:178" ht="31.5" x14ac:dyDescent="0.25">
      <c r="A870" s="340"/>
      <c r="B870" s="318" t="s">
        <v>215</v>
      </c>
      <c r="C870" s="341"/>
      <c r="D870" s="329"/>
      <c r="E870" s="339">
        <v>135</v>
      </c>
      <c r="F870" s="342"/>
      <c r="G870" s="329"/>
      <c r="H870" s="329"/>
      <c r="J870" s="330"/>
    </row>
    <row r="871" spans="1:178" s="35" customFormat="1" x14ac:dyDescent="0.25">
      <c r="A871" s="340"/>
      <c r="B871" s="318" t="s">
        <v>20</v>
      </c>
      <c r="C871" s="341"/>
      <c r="D871" s="329">
        <v>3.7</v>
      </c>
      <c r="E871" s="339">
        <v>3.7</v>
      </c>
      <c r="F871" s="342"/>
      <c r="G871" s="329"/>
      <c r="H871" s="329"/>
      <c r="I871" s="320"/>
      <c r="J871" s="330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  <c r="AA871" s="96"/>
      <c r="AB871" s="96"/>
      <c r="AC871" s="96"/>
      <c r="AD871" s="96"/>
      <c r="AE871" s="96"/>
      <c r="AF871" s="96"/>
      <c r="AG871" s="96"/>
      <c r="AH871" s="96"/>
      <c r="AI871" s="96"/>
      <c r="AJ871" s="96"/>
      <c r="AK871" s="96"/>
      <c r="AL871" s="96"/>
      <c r="AM871" s="96"/>
      <c r="AN871" s="96"/>
      <c r="AO871" s="96"/>
      <c r="AP871" s="96"/>
      <c r="AQ871" s="96"/>
      <c r="AR871" s="96"/>
      <c r="AS871" s="96"/>
      <c r="AT871" s="96"/>
      <c r="AU871" s="96"/>
      <c r="AV871" s="96"/>
      <c r="AW871" s="96"/>
      <c r="AX871" s="96"/>
      <c r="AY871" s="96"/>
      <c r="AZ871" s="96"/>
      <c r="BA871" s="96"/>
      <c r="BB871" s="96"/>
      <c r="BC871" s="96"/>
      <c r="BD871" s="96"/>
      <c r="BE871" s="96"/>
      <c r="BF871" s="96"/>
      <c r="BG871" s="96"/>
      <c r="BH871" s="96"/>
      <c r="BI871" s="96"/>
      <c r="BJ871" s="96"/>
      <c r="BK871" s="96"/>
      <c r="BL871" s="96"/>
      <c r="BM871" s="96"/>
      <c r="BN871" s="96"/>
      <c r="BO871" s="96"/>
      <c r="BP871" s="96"/>
      <c r="BQ871" s="96"/>
      <c r="BR871" s="96"/>
      <c r="BS871" s="96"/>
      <c r="BT871" s="96"/>
      <c r="BU871" s="96"/>
      <c r="BV871" s="96"/>
      <c r="BW871" s="96"/>
      <c r="BX871" s="96"/>
      <c r="BY871" s="96"/>
      <c r="BZ871" s="96"/>
      <c r="CA871" s="96"/>
      <c r="CB871" s="96"/>
      <c r="CC871" s="96"/>
      <c r="CD871" s="96"/>
      <c r="CE871" s="96"/>
      <c r="CF871" s="96"/>
      <c r="CG871" s="96"/>
      <c r="CH871" s="96"/>
      <c r="CI871" s="96"/>
      <c r="CJ871" s="96"/>
      <c r="CK871" s="96"/>
      <c r="CL871" s="96"/>
      <c r="CM871" s="96"/>
      <c r="CN871" s="96"/>
      <c r="CO871" s="96"/>
      <c r="CP871" s="96"/>
      <c r="CQ871" s="96"/>
      <c r="CR871" s="27"/>
      <c r="CS871" s="27"/>
      <c r="CT871" s="27"/>
      <c r="CU871" s="27"/>
      <c r="CV871" s="27"/>
      <c r="CW871" s="27"/>
      <c r="CX871" s="27"/>
      <c r="CY871" s="27"/>
      <c r="CZ871" s="27"/>
      <c r="DA871" s="27"/>
      <c r="DB871" s="27"/>
      <c r="DC871" s="27"/>
      <c r="DD871" s="27"/>
      <c r="DE871" s="27"/>
      <c r="DF871" s="27"/>
      <c r="DG871" s="27"/>
      <c r="DH871" s="27"/>
      <c r="DI871" s="27"/>
      <c r="DJ871" s="27"/>
      <c r="DK871" s="27"/>
      <c r="DL871" s="27"/>
      <c r="DM871" s="27"/>
      <c r="DN871" s="27"/>
      <c r="DO871" s="27"/>
      <c r="DP871" s="27"/>
      <c r="DQ871" s="27"/>
      <c r="DR871" s="27"/>
      <c r="DS871" s="27"/>
      <c r="DT871" s="27"/>
      <c r="DU871" s="27"/>
      <c r="DV871" s="27"/>
      <c r="DW871" s="27"/>
      <c r="DX871" s="27"/>
      <c r="DY871" s="27"/>
      <c r="DZ871" s="27"/>
      <c r="EA871" s="27"/>
      <c r="EB871" s="27"/>
      <c r="EC871" s="27"/>
      <c r="ED871" s="27"/>
      <c r="EE871" s="27"/>
      <c r="EF871" s="27"/>
      <c r="EG871" s="27"/>
      <c r="EH871" s="27"/>
      <c r="EI871" s="27"/>
      <c r="EJ871" s="27"/>
      <c r="EK871" s="27"/>
      <c r="EL871" s="27"/>
      <c r="EM871" s="27"/>
      <c r="EN871" s="27"/>
      <c r="EO871" s="27"/>
      <c r="EP871" s="27"/>
      <c r="EQ871" s="27"/>
      <c r="ER871" s="27"/>
      <c r="ES871" s="27"/>
      <c r="ET871" s="27"/>
      <c r="EU871" s="27"/>
      <c r="EV871" s="27"/>
      <c r="EW871" s="27"/>
      <c r="EX871" s="27"/>
      <c r="EY871" s="27"/>
      <c r="EZ871" s="27"/>
      <c r="FA871" s="27"/>
      <c r="FB871" s="27"/>
      <c r="FC871" s="27"/>
      <c r="FD871" s="27"/>
      <c r="FE871" s="27"/>
      <c r="FF871" s="27"/>
      <c r="FG871" s="27"/>
      <c r="FH871" s="27"/>
      <c r="FI871" s="27"/>
      <c r="FJ871" s="27"/>
      <c r="FK871" s="27"/>
      <c r="FL871" s="27"/>
      <c r="FM871" s="27"/>
      <c r="FN871" s="27"/>
      <c r="FO871" s="27"/>
      <c r="FP871" s="27"/>
      <c r="FQ871" s="27"/>
      <c r="FR871" s="27"/>
      <c r="FS871" s="27"/>
      <c r="FT871" s="27"/>
      <c r="FU871" s="27"/>
      <c r="FV871" s="27"/>
    </row>
    <row r="872" spans="1:178" s="35" customFormat="1" x14ac:dyDescent="0.25">
      <c r="A872" s="340"/>
      <c r="B872" s="318" t="s">
        <v>19</v>
      </c>
      <c r="C872" s="341"/>
      <c r="D872" s="329">
        <v>1</v>
      </c>
      <c r="E872" s="339">
        <v>1</v>
      </c>
      <c r="F872" s="342"/>
      <c r="G872" s="329"/>
      <c r="H872" s="329"/>
      <c r="I872" s="320"/>
      <c r="J872" s="330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  <c r="AA872" s="96"/>
      <c r="AB872" s="96"/>
      <c r="AC872" s="96"/>
      <c r="AD872" s="96"/>
      <c r="AE872" s="96"/>
      <c r="AF872" s="96"/>
      <c r="AG872" s="96"/>
      <c r="AH872" s="96"/>
      <c r="AI872" s="96"/>
      <c r="AJ872" s="96"/>
      <c r="AK872" s="96"/>
      <c r="AL872" s="96"/>
      <c r="AM872" s="96"/>
      <c r="AN872" s="96"/>
      <c r="AO872" s="96"/>
      <c r="AP872" s="96"/>
      <c r="AQ872" s="96"/>
      <c r="AR872" s="96"/>
      <c r="AS872" s="96"/>
      <c r="AT872" s="96"/>
      <c r="AU872" s="96"/>
      <c r="AV872" s="96"/>
      <c r="AW872" s="96"/>
      <c r="AX872" s="96"/>
      <c r="AY872" s="96"/>
      <c r="AZ872" s="96"/>
      <c r="BA872" s="96"/>
      <c r="BB872" s="96"/>
      <c r="BC872" s="96"/>
      <c r="BD872" s="96"/>
      <c r="BE872" s="96"/>
      <c r="BF872" s="96"/>
      <c r="BG872" s="96"/>
      <c r="BH872" s="96"/>
      <c r="BI872" s="96"/>
      <c r="BJ872" s="96"/>
      <c r="BK872" s="96"/>
      <c r="BL872" s="96"/>
      <c r="BM872" s="96"/>
      <c r="BN872" s="96"/>
      <c r="BO872" s="96"/>
      <c r="BP872" s="96"/>
      <c r="BQ872" s="96"/>
      <c r="BR872" s="96"/>
      <c r="BS872" s="96"/>
      <c r="BT872" s="96"/>
      <c r="BU872" s="96"/>
      <c r="BV872" s="96"/>
      <c r="BW872" s="96"/>
      <c r="BX872" s="96"/>
      <c r="BY872" s="96"/>
      <c r="BZ872" s="96"/>
      <c r="CA872" s="96"/>
      <c r="CB872" s="96"/>
      <c r="CC872" s="96"/>
      <c r="CD872" s="96"/>
      <c r="CE872" s="96"/>
      <c r="CF872" s="96"/>
      <c r="CG872" s="96"/>
      <c r="CH872" s="96"/>
      <c r="CI872" s="96"/>
      <c r="CJ872" s="96"/>
      <c r="CK872" s="96"/>
      <c r="CL872" s="96"/>
      <c r="CM872" s="96"/>
      <c r="CN872" s="96"/>
      <c r="CO872" s="96"/>
      <c r="CP872" s="96"/>
      <c r="CQ872" s="96"/>
      <c r="CR872" s="27"/>
      <c r="CS872" s="27"/>
      <c r="CT872" s="27"/>
      <c r="CU872" s="27"/>
      <c r="CV872" s="27"/>
      <c r="CW872" s="27"/>
      <c r="CX872" s="27"/>
      <c r="CY872" s="27"/>
      <c r="CZ872" s="27"/>
      <c r="DA872" s="27"/>
      <c r="DB872" s="27"/>
      <c r="DC872" s="27"/>
      <c r="DD872" s="27"/>
      <c r="DE872" s="27"/>
      <c r="DF872" s="27"/>
      <c r="DG872" s="27"/>
      <c r="DH872" s="27"/>
      <c r="DI872" s="27"/>
      <c r="DJ872" s="27"/>
      <c r="DK872" s="27"/>
      <c r="DL872" s="27"/>
      <c r="DM872" s="27"/>
      <c r="DN872" s="27"/>
      <c r="DO872" s="27"/>
      <c r="DP872" s="27"/>
      <c r="DQ872" s="27"/>
      <c r="DR872" s="27"/>
      <c r="DS872" s="27"/>
      <c r="DT872" s="27"/>
      <c r="DU872" s="27"/>
      <c r="DV872" s="27"/>
      <c r="DW872" s="27"/>
      <c r="DX872" s="27"/>
      <c r="DY872" s="27"/>
      <c r="DZ872" s="27"/>
      <c r="EA872" s="27"/>
      <c r="EB872" s="27"/>
      <c r="EC872" s="27"/>
      <c r="ED872" s="27"/>
      <c r="EE872" s="27"/>
      <c r="EF872" s="27"/>
      <c r="EG872" s="27"/>
      <c r="EH872" s="27"/>
      <c r="EI872" s="27"/>
      <c r="EJ872" s="27"/>
      <c r="EK872" s="27"/>
      <c r="EL872" s="27"/>
      <c r="EM872" s="27"/>
      <c r="EN872" s="27"/>
      <c r="EO872" s="27"/>
      <c r="EP872" s="27"/>
      <c r="EQ872" s="27"/>
      <c r="ER872" s="27"/>
      <c r="ES872" s="27"/>
      <c r="ET872" s="27"/>
      <c r="EU872" s="27"/>
      <c r="EV872" s="27"/>
      <c r="EW872" s="27"/>
      <c r="EX872" s="27"/>
      <c r="EY872" s="27"/>
      <c r="EZ872" s="27"/>
      <c r="FA872" s="27"/>
      <c r="FB872" s="27"/>
      <c r="FC872" s="27"/>
      <c r="FD872" s="27"/>
      <c r="FE872" s="27"/>
      <c r="FF872" s="27"/>
      <c r="FG872" s="27"/>
      <c r="FH872" s="27"/>
      <c r="FI872" s="27"/>
      <c r="FJ872" s="27"/>
      <c r="FK872" s="27"/>
      <c r="FL872" s="27"/>
      <c r="FM872" s="27"/>
      <c r="FN872" s="27"/>
      <c r="FO872" s="27"/>
      <c r="FP872" s="27"/>
      <c r="FQ872" s="27"/>
      <c r="FR872" s="27"/>
      <c r="FS872" s="27"/>
      <c r="FT872" s="27"/>
      <c r="FU872" s="27"/>
      <c r="FV872" s="27"/>
    </row>
    <row r="873" spans="1:178" s="35" customFormat="1" x14ac:dyDescent="0.25">
      <c r="A873" s="340" t="s">
        <v>75</v>
      </c>
      <c r="B873" s="318"/>
      <c r="C873" s="354" t="s">
        <v>304</v>
      </c>
      <c r="D873" s="369"/>
      <c r="E873" s="370"/>
      <c r="F873" s="342">
        <v>0.09</v>
      </c>
      <c r="G873" s="329">
        <v>0.01</v>
      </c>
      <c r="H873" s="320">
        <v>8.5</v>
      </c>
      <c r="I873" s="342">
        <v>34.5</v>
      </c>
      <c r="J873" s="330" t="s">
        <v>162</v>
      </c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  <c r="AA873" s="96"/>
      <c r="AB873" s="96"/>
      <c r="AC873" s="96"/>
      <c r="AD873" s="96"/>
      <c r="AE873" s="96"/>
      <c r="AF873" s="96"/>
      <c r="AG873" s="96"/>
      <c r="AH873" s="96"/>
      <c r="AI873" s="96"/>
      <c r="AJ873" s="96"/>
      <c r="AK873" s="96"/>
      <c r="AL873" s="96"/>
      <c r="AM873" s="96"/>
      <c r="AN873" s="96"/>
      <c r="AO873" s="96"/>
      <c r="AP873" s="96"/>
      <c r="AQ873" s="96"/>
      <c r="AR873" s="96"/>
      <c r="AS873" s="96"/>
      <c r="AT873" s="96"/>
      <c r="AU873" s="96"/>
      <c r="AV873" s="96"/>
      <c r="AW873" s="96"/>
      <c r="AX873" s="96"/>
      <c r="AY873" s="96"/>
      <c r="AZ873" s="96"/>
      <c r="BA873" s="96"/>
      <c r="BB873" s="96"/>
      <c r="BC873" s="96"/>
      <c r="BD873" s="96"/>
      <c r="BE873" s="96"/>
      <c r="BF873" s="96"/>
      <c r="BG873" s="96"/>
      <c r="BH873" s="96"/>
      <c r="BI873" s="96"/>
      <c r="BJ873" s="96"/>
      <c r="BK873" s="96"/>
      <c r="BL873" s="96"/>
      <c r="BM873" s="96"/>
      <c r="BN873" s="96"/>
      <c r="BO873" s="96"/>
      <c r="BP873" s="96"/>
      <c r="BQ873" s="96"/>
      <c r="BR873" s="96"/>
      <c r="BS873" s="96"/>
      <c r="BT873" s="96"/>
      <c r="BU873" s="96"/>
      <c r="BV873" s="96"/>
      <c r="BW873" s="96"/>
      <c r="BX873" s="96"/>
      <c r="BY873" s="96"/>
      <c r="BZ873" s="96"/>
      <c r="CA873" s="96"/>
      <c r="CB873" s="96"/>
      <c r="CC873" s="96"/>
      <c r="CD873" s="96"/>
      <c r="CE873" s="96"/>
      <c r="CF873" s="96"/>
      <c r="CG873" s="96"/>
      <c r="CH873" s="96"/>
      <c r="CI873" s="96"/>
      <c r="CJ873" s="96"/>
      <c r="CK873" s="96"/>
      <c r="CL873" s="96"/>
      <c r="CM873" s="96"/>
      <c r="CN873" s="96"/>
      <c r="CO873" s="96"/>
      <c r="CP873" s="96"/>
      <c r="CQ873" s="96"/>
    </row>
    <row r="874" spans="1:178" s="35" customFormat="1" x14ac:dyDescent="0.25">
      <c r="A874" s="340"/>
      <c r="B874" s="318" t="s">
        <v>59</v>
      </c>
      <c r="C874" s="354"/>
      <c r="D874" s="357">
        <v>0.3</v>
      </c>
      <c r="E874" s="341">
        <v>0.3</v>
      </c>
      <c r="F874" s="342"/>
      <c r="G874" s="329"/>
      <c r="H874" s="320"/>
      <c r="I874" s="342"/>
      <c r="J874" s="330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  <c r="AA874" s="96"/>
      <c r="AB874" s="96"/>
      <c r="AC874" s="96"/>
      <c r="AD874" s="96"/>
      <c r="AE874" s="96"/>
      <c r="AF874" s="96"/>
      <c r="AG874" s="96"/>
      <c r="AH874" s="96"/>
      <c r="AI874" s="96"/>
      <c r="AJ874" s="96"/>
      <c r="AK874" s="96"/>
      <c r="AL874" s="96"/>
      <c r="AM874" s="96"/>
      <c r="AN874" s="96"/>
      <c r="AO874" s="96"/>
      <c r="AP874" s="96"/>
      <c r="AQ874" s="96"/>
      <c r="AR874" s="96"/>
      <c r="AS874" s="96"/>
      <c r="AT874" s="96"/>
      <c r="AU874" s="96"/>
      <c r="AV874" s="96"/>
      <c r="AW874" s="96"/>
      <c r="AX874" s="96"/>
      <c r="AY874" s="96"/>
      <c r="AZ874" s="96"/>
      <c r="BA874" s="96"/>
      <c r="BB874" s="96"/>
      <c r="BC874" s="96"/>
      <c r="BD874" s="96"/>
      <c r="BE874" s="96"/>
      <c r="BF874" s="96"/>
      <c r="BG874" s="96"/>
      <c r="BH874" s="96"/>
      <c r="BI874" s="96"/>
      <c r="BJ874" s="96"/>
      <c r="BK874" s="96"/>
      <c r="BL874" s="96"/>
      <c r="BM874" s="96"/>
      <c r="BN874" s="96"/>
      <c r="BO874" s="96"/>
      <c r="BP874" s="96"/>
      <c r="BQ874" s="96"/>
      <c r="BR874" s="96"/>
      <c r="BS874" s="96"/>
      <c r="BT874" s="96"/>
      <c r="BU874" s="96"/>
      <c r="BV874" s="96"/>
      <c r="BW874" s="96"/>
      <c r="BX874" s="96"/>
      <c r="BY874" s="96"/>
      <c r="BZ874" s="96"/>
      <c r="CA874" s="96"/>
      <c r="CB874" s="96"/>
      <c r="CC874" s="96"/>
      <c r="CD874" s="96"/>
      <c r="CE874" s="96"/>
      <c r="CF874" s="96"/>
      <c r="CG874" s="96"/>
      <c r="CH874" s="96"/>
      <c r="CI874" s="96"/>
      <c r="CJ874" s="96"/>
      <c r="CK874" s="96"/>
      <c r="CL874" s="96"/>
      <c r="CM874" s="96"/>
      <c r="CN874" s="96"/>
      <c r="CO874" s="96"/>
      <c r="CP874" s="96"/>
      <c r="CQ874" s="96"/>
    </row>
    <row r="875" spans="1:178" s="35" customFormat="1" x14ac:dyDescent="0.25">
      <c r="A875" s="340"/>
      <c r="B875" s="318" t="s">
        <v>18</v>
      </c>
      <c r="C875" s="354"/>
      <c r="D875" s="357">
        <v>4</v>
      </c>
      <c r="E875" s="341">
        <v>4</v>
      </c>
      <c r="F875" s="342"/>
      <c r="G875" s="329"/>
      <c r="H875" s="342"/>
      <c r="I875" s="342"/>
      <c r="J875" s="330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  <c r="AA875" s="96"/>
      <c r="AB875" s="96"/>
      <c r="AC875" s="96"/>
      <c r="AD875" s="96"/>
      <c r="AE875" s="96"/>
      <c r="AF875" s="96"/>
      <c r="AG875" s="96"/>
      <c r="AH875" s="96"/>
      <c r="AI875" s="96"/>
      <c r="AJ875" s="96"/>
      <c r="AK875" s="96"/>
      <c r="AL875" s="96"/>
      <c r="AM875" s="96"/>
      <c r="AN875" s="96"/>
      <c r="AO875" s="96"/>
      <c r="AP875" s="96"/>
      <c r="AQ875" s="96"/>
      <c r="AR875" s="96"/>
      <c r="AS875" s="96"/>
      <c r="AT875" s="96"/>
      <c r="AU875" s="96"/>
      <c r="AV875" s="96"/>
      <c r="AW875" s="96"/>
      <c r="AX875" s="96"/>
      <c r="AY875" s="96"/>
      <c r="AZ875" s="96"/>
      <c r="BA875" s="96"/>
      <c r="BB875" s="96"/>
      <c r="BC875" s="96"/>
      <c r="BD875" s="96"/>
      <c r="BE875" s="96"/>
      <c r="BF875" s="96"/>
      <c r="BG875" s="96"/>
      <c r="BH875" s="96"/>
      <c r="BI875" s="96"/>
      <c r="BJ875" s="96"/>
      <c r="BK875" s="96"/>
      <c r="BL875" s="96"/>
      <c r="BM875" s="96"/>
      <c r="BN875" s="96"/>
      <c r="BO875" s="96"/>
      <c r="BP875" s="96"/>
      <c r="BQ875" s="96"/>
      <c r="BR875" s="96"/>
      <c r="BS875" s="96"/>
      <c r="BT875" s="96"/>
      <c r="BU875" s="96"/>
      <c r="BV875" s="96"/>
      <c r="BW875" s="96"/>
      <c r="BX875" s="96"/>
      <c r="BY875" s="96"/>
      <c r="BZ875" s="96"/>
      <c r="CA875" s="96"/>
      <c r="CB875" s="96"/>
      <c r="CC875" s="96"/>
      <c r="CD875" s="96"/>
      <c r="CE875" s="96"/>
      <c r="CF875" s="96"/>
      <c r="CG875" s="96"/>
      <c r="CH875" s="96"/>
      <c r="CI875" s="96"/>
      <c r="CJ875" s="96"/>
      <c r="CK875" s="96"/>
      <c r="CL875" s="96"/>
      <c r="CM875" s="96"/>
      <c r="CN875" s="96"/>
      <c r="CO875" s="96"/>
      <c r="CP875" s="96"/>
      <c r="CQ875" s="96"/>
    </row>
    <row r="876" spans="1:178" s="35" customFormat="1" x14ac:dyDescent="0.25">
      <c r="A876" s="340"/>
      <c r="B876" s="318" t="s">
        <v>76</v>
      </c>
      <c r="C876" s="354"/>
      <c r="D876" s="343">
        <v>4.0999999999999996</v>
      </c>
      <c r="E876" s="341">
        <v>4</v>
      </c>
      <c r="F876" s="329"/>
      <c r="G876" s="320"/>
      <c r="H876" s="329"/>
      <c r="I876" s="320"/>
      <c r="J876" s="330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  <c r="AA876" s="96"/>
      <c r="AB876" s="96"/>
      <c r="AC876" s="96"/>
      <c r="AD876" s="96"/>
      <c r="AE876" s="96"/>
      <c r="AF876" s="96"/>
      <c r="AG876" s="96"/>
      <c r="AH876" s="96"/>
      <c r="AI876" s="96"/>
      <c r="AJ876" s="96"/>
      <c r="AK876" s="96"/>
      <c r="AL876" s="96"/>
      <c r="AM876" s="96"/>
      <c r="AN876" s="96"/>
      <c r="AO876" s="96"/>
      <c r="AP876" s="96"/>
      <c r="AQ876" s="96"/>
      <c r="AR876" s="96"/>
      <c r="AS876" s="96"/>
      <c r="AT876" s="96"/>
      <c r="AU876" s="96"/>
      <c r="AV876" s="96"/>
      <c r="AW876" s="96"/>
      <c r="AX876" s="96"/>
      <c r="AY876" s="96"/>
      <c r="AZ876" s="96"/>
      <c r="BA876" s="96"/>
      <c r="BB876" s="96"/>
      <c r="BC876" s="96"/>
      <c r="BD876" s="96"/>
      <c r="BE876" s="96"/>
      <c r="BF876" s="96"/>
      <c r="BG876" s="96"/>
      <c r="BH876" s="96"/>
      <c r="BI876" s="96"/>
      <c r="BJ876" s="96"/>
      <c r="BK876" s="96"/>
      <c r="BL876" s="96"/>
      <c r="BM876" s="96"/>
      <c r="BN876" s="96"/>
      <c r="BO876" s="96"/>
      <c r="BP876" s="96"/>
      <c r="BQ876" s="96"/>
      <c r="BR876" s="96"/>
      <c r="BS876" s="96"/>
      <c r="BT876" s="96"/>
      <c r="BU876" s="96"/>
      <c r="BV876" s="96"/>
      <c r="BW876" s="96"/>
      <c r="BX876" s="96"/>
      <c r="BY876" s="96"/>
      <c r="BZ876" s="96"/>
      <c r="CA876" s="96"/>
      <c r="CB876" s="96"/>
      <c r="CC876" s="96"/>
      <c r="CD876" s="96"/>
      <c r="CE876" s="96"/>
      <c r="CF876" s="96"/>
      <c r="CG876" s="96"/>
      <c r="CH876" s="96"/>
      <c r="CI876" s="96"/>
      <c r="CJ876" s="96"/>
      <c r="CK876" s="96"/>
      <c r="CL876" s="96"/>
      <c r="CM876" s="96"/>
      <c r="CN876" s="96"/>
      <c r="CO876" s="96"/>
      <c r="CP876" s="96"/>
      <c r="CQ876" s="96"/>
    </row>
    <row r="877" spans="1:178" x14ac:dyDescent="0.25">
      <c r="A877" s="340"/>
      <c r="B877" s="318" t="s">
        <v>17</v>
      </c>
      <c r="C877" s="354"/>
      <c r="D877" s="370">
        <v>150</v>
      </c>
      <c r="E877" s="370">
        <v>150</v>
      </c>
      <c r="F877" s="329"/>
      <c r="H877" s="329"/>
      <c r="J877" s="330"/>
    </row>
    <row r="878" spans="1:178" s="35" customFormat="1" ht="16.5" thickBot="1" x14ac:dyDescent="0.3">
      <c r="A878" s="340" t="s">
        <v>38</v>
      </c>
      <c r="B878" s="318"/>
      <c r="C878" s="341">
        <v>20</v>
      </c>
      <c r="D878" s="343">
        <v>20</v>
      </c>
      <c r="E878" s="341">
        <v>20</v>
      </c>
      <c r="F878" s="370">
        <v>1.6</v>
      </c>
      <c r="G878" s="369">
        <v>0.2</v>
      </c>
      <c r="H878" s="389">
        <v>9.8000000000000007</v>
      </c>
      <c r="I878" s="390">
        <v>47</v>
      </c>
      <c r="J878" s="330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  <c r="AA878" s="96"/>
      <c r="AB878" s="96"/>
      <c r="AC878" s="96"/>
      <c r="AD878" s="96"/>
      <c r="AE878" s="96"/>
      <c r="AF878" s="96"/>
      <c r="AG878" s="96"/>
      <c r="AH878" s="96"/>
      <c r="AI878" s="96"/>
      <c r="AJ878" s="96"/>
      <c r="AK878" s="96"/>
      <c r="AL878" s="96"/>
      <c r="AM878" s="96"/>
      <c r="AN878" s="96"/>
      <c r="AO878" s="96"/>
      <c r="AP878" s="96"/>
      <c r="AQ878" s="96"/>
      <c r="AR878" s="96"/>
      <c r="AS878" s="96"/>
      <c r="AT878" s="96"/>
      <c r="AU878" s="96"/>
      <c r="AV878" s="96"/>
      <c r="AW878" s="96"/>
      <c r="AX878" s="96"/>
      <c r="AY878" s="96"/>
      <c r="AZ878" s="96"/>
      <c r="BA878" s="96"/>
      <c r="BB878" s="96"/>
      <c r="BC878" s="96"/>
      <c r="BD878" s="96"/>
      <c r="BE878" s="96"/>
      <c r="BF878" s="96"/>
      <c r="BG878" s="96"/>
      <c r="BH878" s="96"/>
      <c r="BI878" s="96"/>
      <c r="BJ878" s="96"/>
      <c r="BK878" s="96"/>
      <c r="BL878" s="96"/>
      <c r="BM878" s="96"/>
      <c r="BN878" s="96"/>
      <c r="BO878" s="96"/>
      <c r="BP878" s="96"/>
      <c r="BQ878" s="96"/>
      <c r="BR878" s="96"/>
      <c r="BS878" s="96"/>
      <c r="BT878" s="96"/>
      <c r="BU878" s="96"/>
      <c r="BV878" s="96"/>
      <c r="BW878" s="96"/>
      <c r="BX878" s="96"/>
      <c r="BY878" s="96"/>
      <c r="BZ878" s="96"/>
      <c r="CA878" s="96"/>
      <c r="CB878" s="96"/>
      <c r="CC878" s="96"/>
      <c r="CD878" s="96"/>
      <c r="CE878" s="96"/>
      <c r="CF878" s="96"/>
      <c r="CG878" s="96"/>
      <c r="CH878" s="96"/>
      <c r="CI878" s="96"/>
      <c r="CJ878" s="96"/>
      <c r="CK878" s="96"/>
      <c r="CL878" s="96"/>
      <c r="CM878" s="96"/>
      <c r="CN878" s="96"/>
      <c r="CO878" s="96"/>
      <c r="CP878" s="96"/>
      <c r="CQ878" s="96"/>
      <c r="CR878" s="27"/>
      <c r="CS878" s="27"/>
      <c r="CT878" s="27"/>
      <c r="CU878" s="27"/>
      <c r="CV878" s="27"/>
      <c r="CW878" s="27"/>
      <c r="CX878" s="27"/>
      <c r="CY878" s="27"/>
      <c r="CZ878" s="27"/>
      <c r="DA878" s="27"/>
      <c r="DB878" s="27"/>
      <c r="DC878" s="27"/>
      <c r="DD878" s="27"/>
      <c r="DE878" s="27"/>
      <c r="DF878" s="27"/>
      <c r="DG878" s="27"/>
      <c r="DH878" s="27"/>
      <c r="DI878" s="27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  <c r="EX878" s="27"/>
      <c r="EY878" s="27"/>
      <c r="EZ878" s="27"/>
      <c r="FA878" s="27"/>
      <c r="FB878" s="27"/>
      <c r="FC878" s="27"/>
      <c r="FD878" s="27"/>
      <c r="FE878" s="27"/>
      <c r="FF878" s="27"/>
      <c r="FG878" s="27"/>
      <c r="FH878" s="27"/>
      <c r="FI878" s="27"/>
      <c r="FJ878" s="27"/>
      <c r="FK878" s="27"/>
      <c r="FL878" s="27"/>
      <c r="FM878" s="27"/>
      <c r="FN878" s="27"/>
      <c r="FO878" s="27"/>
      <c r="FP878" s="27"/>
      <c r="FQ878" s="27"/>
      <c r="FR878" s="27"/>
      <c r="FS878" s="27"/>
      <c r="FT878" s="27"/>
      <c r="FU878" s="27"/>
      <c r="FV878" s="27"/>
    </row>
    <row r="879" spans="1:178" s="35" customFormat="1" ht="16.5" thickBot="1" x14ac:dyDescent="0.3">
      <c r="A879" s="358" t="s">
        <v>26</v>
      </c>
      <c r="B879" s="359"/>
      <c r="C879" s="360">
        <v>448</v>
      </c>
      <c r="D879" s="538"/>
      <c r="E879" s="331"/>
      <c r="F879" s="331">
        <f>SUM(F852:F878)</f>
        <v>15.08</v>
      </c>
      <c r="G879" s="331">
        <f t="shared" ref="G879:I879" si="5">SUM(G852:G878)</f>
        <v>15.17</v>
      </c>
      <c r="H879" s="331">
        <f t="shared" si="5"/>
        <v>69.53</v>
      </c>
      <c r="I879" s="331">
        <f t="shared" si="5"/>
        <v>474.5</v>
      </c>
      <c r="J879" s="578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  <c r="AA879" s="96"/>
      <c r="AB879" s="96"/>
      <c r="AC879" s="96"/>
      <c r="AD879" s="96"/>
      <c r="AE879" s="96"/>
      <c r="AF879" s="96"/>
      <c r="AG879" s="96"/>
      <c r="AH879" s="96"/>
      <c r="AI879" s="96"/>
      <c r="AJ879" s="96"/>
      <c r="AK879" s="96"/>
      <c r="AL879" s="96"/>
      <c r="AM879" s="96"/>
      <c r="AN879" s="96"/>
      <c r="AO879" s="96"/>
      <c r="AP879" s="96"/>
      <c r="AQ879" s="96"/>
      <c r="AR879" s="96"/>
      <c r="AS879" s="96"/>
      <c r="AT879" s="96"/>
      <c r="AU879" s="96"/>
      <c r="AV879" s="96"/>
      <c r="AW879" s="96"/>
      <c r="AX879" s="96"/>
      <c r="AY879" s="96"/>
      <c r="AZ879" s="96"/>
      <c r="BA879" s="96"/>
      <c r="BB879" s="96"/>
      <c r="BC879" s="96"/>
      <c r="BD879" s="96"/>
      <c r="BE879" s="96"/>
      <c r="BF879" s="96"/>
      <c r="BG879" s="96"/>
      <c r="BH879" s="96"/>
      <c r="BI879" s="96"/>
      <c r="BJ879" s="96"/>
      <c r="BK879" s="96"/>
      <c r="BL879" s="96"/>
      <c r="BM879" s="96"/>
      <c r="BN879" s="96"/>
      <c r="BO879" s="96"/>
      <c r="BP879" s="96"/>
      <c r="BQ879" s="96"/>
      <c r="BR879" s="96"/>
      <c r="BS879" s="96"/>
      <c r="BT879" s="96"/>
      <c r="BU879" s="96"/>
      <c r="BV879" s="96"/>
      <c r="BW879" s="96"/>
      <c r="BX879" s="96"/>
      <c r="BY879" s="96"/>
      <c r="BZ879" s="96"/>
      <c r="CA879" s="96"/>
      <c r="CB879" s="96"/>
      <c r="CC879" s="96"/>
      <c r="CD879" s="96"/>
      <c r="CE879" s="96"/>
      <c r="CF879" s="96"/>
      <c r="CG879" s="96"/>
      <c r="CH879" s="96"/>
      <c r="CI879" s="96"/>
      <c r="CJ879" s="96"/>
      <c r="CK879" s="96"/>
      <c r="CL879" s="96"/>
      <c r="CM879" s="96"/>
      <c r="CN879" s="96"/>
      <c r="CO879" s="96"/>
      <c r="CP879" s="96"/>
      <c r="CQ879" s="96"/>
      <c r="CR879" s="27"/>
      <c r="CS879" s="27"/>
      <c r="CT879" s="27"/>
      <c r="CU879" s="27"/>
      <c r="CV879" s="27"/>
      <c r="CW879" s="27"/>
      <c r="CX879" s="27"/>
      <c r="CY879" s="27"/>
      <c r="CZ879" s="27"/>
      <c r="DA879" s="27"/>
      <c r="DB879" s="27"/>
      <c r="DC879" s="27"/>
      <c r="DD879" s="27"/>
      <c r="DE879" s="27"/>
      <c r="DF879" s="27"/>
      <c r="DG879" s="27"/>
      <c r="DH879" s="27"/>
      <c r="DI879" s="27"/>
      <c r="DJ879" s="27"/>
      <c r="DK879" s="27"/>
      <c r="DL879" s="27"/>
      <c r="DM879" s="27"/>
      <c r="DN879" s="27"/>
      <c r="DO879" s="27"/>
      <c r="DP879" s="27"/>
      <c r="DQ879" s="27"/>
      <c r="DR879" s="27"/>
      <c r="DS879" s="27"/>
      <c r="DT879" s="27"/>
      <c r="DU879" s="27"/>
      <c r="DV879" s="27"/>
      <c r="DW879" s="27"/>
      <c r="DX879" s="27"/>
      <c r="DY879" s="27"/>
      <c r="DZ879" s="27"/>
      <c r="EA879" s="27"/>
      <c r="EB879" s="27"/>
      <c r="EC879" s="27"/>
      <c r="ED879" s="27"/>
      <c r="EE879" s="27"/>
      <c r="EF879" s="27"/>
      <c r="EG879" s="27"/>
      <c r="EH879" s="27"/>
      <c r="EI879" s="27"/>
      <c r="EJ879" s="27"/>
      <c r="EK879" s="27"/>
      <c r="EL879" s="27"/>
      <c r="EM879" s="27"/>
      <c r="EN879" s="27"/>
      <c r="EO879" s="27"/>
      <c r="EP879" s="27"/>
      <c r="EQ879" s="27"/>
      <c r="ER879" s="27"/>
      <c r="ES879" s="27"/>
      <c r="ET879" s="27"/>
      <c r="EU879" s="27"/>
      <c r="EV879" s="27"/>
      <c r="EW879" s="27"/>
      <c r="EX879" s="27"/>
      <c r="EY879" s="27"/>
      <c r="EZ879" s="27"/>
      <c r="FA879" s="27"/>
      <c r="FB879" s="27"/>
      <c r="FC879" s="27"/>
      <c r="FD879" s="27"/>
      <c r="FE879" s="27"/>
      <c r="FF879" s="27"/>
      <c r="FG879" s="27"/>
      <c r="FH879" s="27"/>
      <c r="FI879" s="27"/>
      <c r="FJ879" s="27"/>
      <c r="FK879" s="27"/>
      <c r="FL879" s="27"/>
      <c r="FM879" s="27"/>
      <c r="FN879" s="27"/>
      <c r="FO879" s="27"/>
      <c r="FP879" s="27"/>
      <c r="FQ879" s="27"/>
      <c r="FR879" s="27"/>
      <c r="FS879" s="27"/>
      <c r="FT879" s="27"/>
      <c r="FU879" s="27"/>
      <c r="FV879" s="27"/>
    </row>
    <row r="880" spans="1:178" s="35" customFormat="1" ht="16.5" thickBot="1" x14ac:dyDescent="0.3">
      <c r="A880" s="358" t="s">
        <v>60</v>
      </c>
      <c r="B880" s="359"/>
      <c r="C880" s="331">
        <f>C803+C806+C850+C879</f>
        <v>1446</v>
      </c>
      <c r="D880" s="398"/>
      <c r="E880" s="331"/>
      <c r="F880" s="538">
        <f>F803+F806+F850+F879</f>
        <v>42.89</v>
      </c>
      <c r="G880" s="538">
        <f>G803+G806+G850+G879</f>
        <v>40.31</v>
      </c>
      <c r="H880" s="538">
        <f>H803+H806+H850+H879</f>
        <v>202.82</v>
      </c>
      <c r="I880" s="538">
        <f>I803+I806+I850+I879</f>
        <v>1344.78</v>
      </c>
      <c r="J880" s="333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  <c r="AA880" s="96"/>
      <c r="AB880" s="96"/>
      <c r="AC880" s="96"/>
      <c r="AD880" s="96"/>
      <c r="AE880" s="96"/>
      <c r="AF880" s="96"/>
      <c r="AG880" s="96"/>
      <c r="AH880" s="96"/>
      <c r="AI880" s="96"/>
      <c r="AJ880" s="96"/>
      <c r="AK880" s="96"/>
      <c r="AL880" s="96"/>
      <c r="AM880" s="96"/>
      <c r="AN880" s="96"/>
      <c r="AO880" s="96"/>
      <c r="AP880" s="96"/>
      <c r="AQ880" s="96"/>
      <c r="AR880" s="96"/>
      <c r="AS880" s="96"/>
      <c r="AT880" s="96"/>
      <c r="AU880" s="96"/>
      <c r="AV880" s="96"/>
      <c r="AW880" s="96"/>
      <c r="AX880" s="96"/>
      <c r="AY880" s="96"/>
      <c r="AZ880" s="96"/>
      <c r="BA880" s="96"/>
      <c r="BB880" s="96"/>
      <c r="BC880" s="96"/>
      <c r="BD880" s="96"/>
      <c r="BE880" s="96"/>
      <c r="BF880" s="96"/>
      <c r="BG880" s="96"/>
      <c r="BH880" s="96"/>
      <c r="BI880" s="96"/>
      <c r="BJ880" s="96"/>
      <c r="BK880" s="96"/>
      <c r="BL880" s="96"/>
      <c r="BM880" s="96"/>
      <c r="BN880" s="96"/>
      <c r="BO880" s="96"/>
      <c r="BP880" s="96"/>
      <c r="BQ880" s="96"/>
      <c r="BR880" s="96"/>
      <c r="BS880" s="96"/>
      <c r="BT880" s="96"/>
      <c r="BU880" s="96"/>
      <c r="BV880" s="96"/>
      <c r="BW880" s="96"/>
      <c r="BX880" s="96"/>
      <c r="BY880" s="96"/>
      <c r="BZ880" s="96"/>
      <c r="CA880" s="96"/>
      <c r="CB880" s="96"/>
      <c r="CC880" s="96"/>
      <c r="CD880" s="96"/>
      <c r="CE880" s="96"/>
      <c r="CF880" s="96"/>
      <c r="CG880" s="96"/>
      <c r="CH880" s="96"/>
      <c r="CI880" s="96"/>
      <c r="CJ880" s="96"/>
      <c r="CK880" s="96"/>
      <c r="CL880" s="96"/>
      <c r="CM880" s="96"/>
      <c r="CN880" s="96"/>
      <c r="CO880" s="96"/>
      <c r="CP880" s="96"/>
      <c r="CQ880" s="96"/>
      <c r="CR880" s="27"/>
      <c r="CS880" s="27"/>
      <c r="CT880" s="27"/>
      <c r="CU880" s="27"/>
      <c r="CV880" s="27"/>
      <c r="CW880" s="27"/>
      <c r="CX880" s="27"/>
      <c r="CY880" s="27"/>
      <c r="CZ880" s="27"/>
      <c r="DA880" s="27"/>
      <c r="DB880" s="27"/>
      <c r="DC880" s="27"/>
      <c r="DD880" s="27"/>
      <c r="DE880" s="27"/>
      <c r="DF880" s="27"/>
      <c r="DG880" s="27"/>
      <c r="DH880" s="27"/>
      <c r="DI880" s="27"/>
      <c r="DJ880" s="27"/>
      <c r="DK880" s="27"/>
      <c r="DL880" s="27"/>
      <c r="DM880" s="27"/>
      <c r="DN880" s="27"/>
      <c r="DO880" s="27"/>
      <c r="DP880" s="27"/>
      <c r="DQ880" s="27"/>
      <c r="DR880" s="27"/>
      <c r="DS880" s="27"/>
      <c r="DT880" s="27"/>
      <c r="DU880" s="27"/>
      <c r="DV880" s="27"/>
      <c r="DW880" s="27"/>
      <c r="DX880" s="27"/>
      <c r="DY880" s="27"/>
      <c r="DZ880" s="27"/>
      <c r="EA880" s="27"/>
      <c r="EB880" s="27"/>
      <c r="EC880" s="27"/>
      <c r="ED880" s="27"/>
      <c r="EE880" s="27"/>
      <c r="EF880" s="27"/>
      <c r="EG880" s="27"/>
      <c r="EH880" s="27"/>
      <c r="EI880" s="27"/>
      <c r="EJ880" s="27"/>
      <c r="EK880" s="27"/>
      <c r="EL880" s="27"/>
      <c r="EM880" s="27"/>
      <c r="EN880" s="27"/>
      <c r="EO880" s="27"/>
      <c r="EP880" s="27"/>
      <c r="EQ880" s="27"/>
      <c r="ER880" s="27"/>
      <c r="ES880" s="27"/>
      <c r="ET880" s="27"/>
      <c r="EU880" s="27"/>
      <c r="EV880" s="27"/>
      <c r="EW880" s="27"/>
      <c r="EX880" s="27"/>
      <c r="EY880" s="27"/>
      <c r="EZ880" s="27"/>
      <c r="FA880" s="27"/>
      <c r="FB880" s="27"/>
      <c r="FC880" s="27"/>
      <c r="FD880" s="27"/>
      <c r="FE880" s="27"/>
      <c r="FF880" s="27"/>
      <c r="FG880" s="27"/>
      <c r="FH880" s="27"/>
      <c r="FI880" s="27"/>
      <c r="FJ880" s="27"/>
      <c r="FK880" s="27"/>
      <c r="FL880" s="27"/>
      <c r="FM880" s="27"/>
      <c r="FN880" s="27"/>
      <c r="FO880" s="27"/>
      <c r="FP880" s="27"/>
      <c r="FQ880" s="27"/>
      <c r="FR880" s="27"/>
      <c r="FS880" s="27"/>
      <c r="FT880" s="27"/>
      <c r="FU880" s="27"/>
      <c r="FV880" s="27"/>
    </row>
    <row r="881" spans="1:16362" s="35" customFormat="1" ht="16.5" thickBot="1" x14ac:dyDescent="0.3">
      <c r="A881" s="358" t="s">
        <v>166</v>
      </c>
      <c r="B881" s="359"/>
      <c r="C881" s="360">
        <f>C100+C183+C271+C346+C429+C526+C607+C702+C780+C880</f>
        <v>13939.5</v>
      </c>
      <c r="D881" s="582"/>
      <c r="E881" s="331"/>
      <c r="F881" s="331">
        <f>SUM(F100+F183+F271+F346+F429+F526+F607+F702+F780+F880)</f>
        <v>381.08</v>
      </c>
      <c r="G881" s="331">
        <f>SUM(G100+G183+G271+G346+G429+G526+G607+G702+G780+G880)</f>
        <v>424.82100000000008</v>
      </c>
      <c r="H881" s="331">
        <f>SUM(H100+H183+H271+H346+H429+H526+H607+H702+H780+H880)</f>
        <v>1845.3429999999998</v>
      </c>
      <c r="I881" s="331">
        <f>SUM(I100+I183+I271+I346+I429+I526+I607+I702+I780+I880)</f>
        <v>12766.3</v>
      </c>
      <c r="J881" s="333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  <c r="AA881" s="96"/>
      <c r="AB881" s="96"/>
      <c r="AC881" s="96"/>
      <c r="AD881" s="96"/>
      <c r="AE881" s="96"/>
      <c r="AF881" s="96"/>
      <c r="AG881" s="96"/>
      <c r="AH881" s="96"/>
      <c r="AI881" s="96"/>
      <c r="AJ881" s="96"/>
      <c r="AK881" s="96"/>
      <c r="AL881" s="96"/>
      <c r="AM881" s="96"/>
      <c r="AN881" s="96"/>
      <c r="AO881" s="96"/>
      <c r="AP881" s="96"/>
      <c r="AQ881" s="96"/>
      <c r="AR881" s="96"/>
      <c r="AS881" s="96"/>
      <c r="AT881" s="96"/>
      <c r="AU881" s="96"/>
      <c r="AV881" s="96"/>
      <c r="AW881" s="96"/>
      <c r="AX881" s="96"/>
      <c r="AY881" s="96"/>
      <c r="AZ881" s="96"/>
      <c r="BA881" s="96"/>
      <c r="BB881" s="96"/>
      <c r="BC881" s="96"/>
      <c r="BD881" s="96"/>
      <c r="BE881" s="96"/>
      <c r="BF881" s="96"/>
      <c r="BG881" s="96"/>
      <c r="BH881" s="96"/>
      <c r="BI881" s="96"/>
      <c r="BJ881" s="96"/>
      <c r="BK881" s="96"/>
      <c r="BL881" s="96"/>
      <c r="BM881" s="96"/>
      <c r="BN881" s="96"/>
      <c r="BO881" s="96"/>
      <c r="BP881" s="96"/>
      <c r="BQ881" s="96"/>
      <c r="BR881" s="96"/>
      <c r="BS881" s="96"/>
      <c r="BT881" s="96"/>
      <c r="BU881" s="96"/>
      <c r="BV881" s="96"/>
      <c r="BW881" s="96"/>
      <c r="BX881" s="96"/>
      <c r="BY881" s="96"/>
      <c r="BZ881" s="96"/>
      <c r="CA881" s="96"/>
      <c r="CB881" s="96"/>
      <c r="CC881" s="96"/>
      <c r="CD881" s="96"/>
      <c r="CE881" s="96"/>
      <c r="CF881" s="96"/>
      <c r="CG881" s="96"/>
      <c r="CH881" s="96"/>
      <c r="CI881" s="96"/>
      <c r="CJ881" s="96"/>
      <c r="CK881" s="96"/>
      <c r="CL881" s="96"/>
      <c r="CM881" s="96"/>
      <c r="CN881" s="96"/>
      <c r="CO881" s="96"/>
      <c r="CP881" s="96"/>
      <c r="CQ881" s="96"/>
      <c r="CR881" s="27"/>
      <c r="CS881" s="27"/>
      <c r="CT881" s="27"/>
      <c r="CU881" s="27"/>
      <c r="CV881" s="27"/>
      <c r="CW881" s="27"/>
      <c r="CX881" s="27"/>
      <c r="CY881" s="27"/>
      <c r="CZ881" s="27"/>
      <c r="DA881" s="27"/>
      <c r="DB881" s="27"/>
      <c r="DC881" s="27"/>
      <c r="DD881" s="27"/>
      <c r="DE881" s="27"/>
      <c r="DF881" s="27"/>
      <c r="DG881" s="27"/>
      <c r="DH881" s="27"/>
      <c r="DI881" s="27"/>
      <c r="DJ881" s="27"/>
      <c r="DK881" s="27"/>
      <c r="DL881" s="27"/>
      <c r="DM881" s="27"/>
      <c r="DN881" s="27"/>
      <c r="DO881" s="27"/>
      <c r="DP881" s="27"/>
      <c r="DQ881" s="27"/>
      <c r="DR881" s="27"/>
      <c r="DS881" s="27"/>
      <c r="DT881" s="27"/>
      <c r="DU881" s="27"/>
      <c r="DV881" s="27"/>
      <c r="DW881" s="27"/>
      <c r="DX881" s="27"/>
      <c r="DY881" s="27"/>
      <c r="DZ881" s="27"/>
      <c r="EA881" s="27"/>
      <c r="EB881" s="27"/>
      <c r="EC881" s="27"/>
      <c r="ED881" s="27"/>
      <c r="EE881" s="27"/>
      <c r="EF881" s="27"/>
      <c r="EG881" s="27"/>
      <c r="EH881" s="27"/>
      <c r="EI881" s="27"/>
      <c r="EJ881" s="27"/>
      <c r="EK881" s="27"/>
      <c r="EL881" s="27"/>
      <c r="EM881" s="27"/>
      <c r="EN881" s="27"/>
      <c r="EO881" s="27"/>
      <c r="EP881" s="27"/>
      <c r="EQ881" s="27"/>
      <c r="ER881" s="27"/>
      <c r="ES881" s="27"/>
      <c r="ET881" s="27"/>
      <c r="EU881" s="27"/>
      <c r="EV881" s="27"/>
      <c r="EW881" s="27"/>
      <c r="EX881" s="27"/>
      <c r="EY881" s="27"/>
      <c r="EZ881" s="27"/>
      <c r="FA881" s="27"/>
      <c r="FB881" s="27"/>
      <c r="FC881" s="27"/>
      <c r="FD881" s="27"/>
      <c r="FE881" s="27"/>
      <c r="FF881" s="27"/>
      <c r="FG881" s="27"/>
      <c r="FH881" s="27"/>
      <c r="FI881" s="27"/>
      <c r="FJ881" s="27"/>
      <c r="FK881" s="27"/>
      <c r="FL881" s="27"/>
      <c r="FM881" s="27"/>
      <c r="FN881" s="27"/>
      <c r="FO881" s="27"/>
      <c r="FP881" s="27"/>
      <c r="FQ881" s="27"/>
      <c r="FR881" s="27"/>
      <c r="FS881" s="27"/>
      <c r="FT881" s="27"/>
      <c r="FU881" s="27"/>
      <c r="FV881" s="27"/>
    </row>
    <row r="882" spans="1:16362" x14ac:dyDescent="0.25">
      <c r="C882" s="400"/>
      <c r="D882" s="502"/>
      <c r="E882" s="357"/>
      <c r="F882" s="320">
        <f>F881/10</f>
        <v>38.107999999999997</v>
      </c>
      <c r="G882" s="320">
        <f>G881/10</f>
        <v>42.48210000000001</v>
      </c>
      <c r="H882" s="320">
        <f>H881/10</f>
        <v>184.53429999999997</v>
      </c>
      <c r="I882" s="320">
        <f>I881/10</f>
        <v>1276.6299999999999</v>
      </c>
      <c r="J882" s="594"/>
    </row>
    <row r="883" spans="1:16362" s="28" customFormat="1" x14ac:dyDescent="0.25">
      <c r="A883" s="583"/>
      <c r="B883" s="357"/>
      <c r="C883" s="357"/>
      <c r="D883" s="357"/>
      <c r="E883" s="357"/>
      <c r="F883" s="357">
        <f>F882*4</f>
        <v>152.43199999999999</v>
      </c>
      <c r="G883" s="357">
        <f>G882*9</f>
        <v>382.33890000000008</v>
      </c>
      <c r="H883" s="357">
        <f>H882*4</f>
        <v>738.13719999999989</v>
      </c>
      <c r="I883" s="357">
        <f>SUM(F883:H883)</f>
        <v>1272.9081000000001</v>
      </c>
      <c r="J883" s="594"/>
      <c r="K883" s="165"/>
      <c r="L883" s="165"/>
      <c r="M883" s="165"/>
      <c r="N883" s="165"/>
      <c r="O883" s="165"/>
      <c r="P883" s="165"/>
      <c r="Q883" s="165"/>
      <c r="R883" s="165"/>
      <c r="S883" s="165"/>
      <c r="T883" s="165"/>
      <c r="U883" s="165"/>
      <c r="V883" s="165"/>
      <c r="W883" s="165"/>
      <c r="X883" s="165"/>
      <c r="Y883" s="165"/>
      <c r="Z883" s="165"/>
      <c r="AA883" s="165"/>
      <c r="AB883" s="165"/>
      <c r="AC883" s="165"/>
      <c r="AD883" s="165"/>
      <c r="AE883" s="165"/>
      <c r="AF883" s="165"/>
      <c r="AG883" s="165"/>
      <c r="AH883" s="165"/>
      <c r="AI883" s="165"/>
      <c r="AJ883" s="165"/>
      <c r="AK883" s="165"/>
      <c r="AL883" s="165"/>
      <c r="AM883" s="165"/>
      <c r="AN883" s="165"/>
      <c r="AO883" s="165"/>
      <c r="AP883" s="165"/>
      <c r="AQ883" s="165"/>
      <c r="AR883" s="165"/>
      <c r="AS883" s="165"/>
      <c r="AT883" s="165"/>
      <c r="AU883" s="165"/>
      <c r="AV883" s="165"/>
      <c r="AW883" s="165"/>
      <c r="AX883" s="165"/>
      <c r="AY883" s="165"/>
      <c r="AZ883" s="165"/>
      <c r="BA883" s="165"/>
      <c r="BB883" s="165"/>
      <c r="BC883" s="165"/>
      <c r="BD883" s="165"/>
      <c r="BE883" s="165"/>
      <c r="BF883" s="165"/>
      <c r="BG883" s="165"/>
      <c r="BH883" s="165"/>
      <c r="BI883" s="165"/>
      <c r="BJ883" s="165"/>
      <c r="BK883" s="165"/>
      <c r="BL883" s="165"/>
      <c r="BM883" s="165"/>
      <c r="BN883" s="165"/>
      <c r="BO883" s="165"/>
      <c r="BP883" s="165"/>
      <c r="BQ883" s="165"/>
      <c r="BR883" s="165"/>
      <c r="BS883" s="165"/>
      <c r="BT883" s="165"/>
      <c r="BU883" s="165"/>
      <c r="BV883" s="165"/>
      <c r="BW883" s="165"/>
      <c r="BX883" s="165"/>
      <c r="BY883" s="165"/>
      <c r="BZ883" s="165"/>
      <c r="CA883" s="165"/>
      <c r="CB883" s="165"/>
      <c r="CC883" s="165"/>
      <c r="CD883" s="165"/>
      <c r="CE883" s="165"/>
      <c r="CF883" s="165"/>
      <c r="CG883" s="165"/>
      <c r="CH883" s="165"/>
      <c r="CI883" s="165"/>
      <c r="CJ883" s="165"/>
      <c r="CK883" s="165"/>
      <c r="CL883" s="165"/>
      <c r="CM883" s="165"/>
      <c r="CN883" s="165"/>
      <c r="CO883" s="165"/>
      <c r="CP883" s="165"/>
      <c r="CQ883" s="165"/>
    </row>
    <row r="884" spans="1:16362" ht="15" customHeight="1" thickBot="1" x14ac:dyDescent="0.3">
      <c r="A884" s="313" t="s">
        <v>211</v>
      </c>
      <c r="C884" s="318"/>
      <c r="D884" s="318"/>
      <c r="E884" s="502"/>
      <c r="F884" s="320">
        <f>F883*100/I883</f>
        <v>11.97509859509889</v>
      </c>
      <c r="G884" s="320">
        <f>G883*100/I883</f>
        <v>30.036646007673298</v>
      </c>
      <c r="H884" s="320">
        <f>H883*100/I883</f>
        <v>57.988255397227796</v>
      </c>
      <c r="I884" s="320">
        <f>SUM(F884:H884)</f>
        <v>99.999999999999986</v>
      </c>
      <c r="J884" s="594"/>
    </row>
    <row r="885" spans="1:16362" ht="15" customHeight="1" x14ac:dyDescent="0.25">
      <c r="A885" s="584" t="s">
        <v>278</v>
      </c>
      <c r="B885" s="585"/>
      <c r="C885" s="586">
        <f>C526+C607+C702+C780+C880</f>
        <v>6957</v>
      </c>
      <c r="D885" s="586"/>
      <c r="E885" s="586"/>
      <c r="F885" s="587">
        <f>F526+F607+F702+F780+F880</f>
        <v>197.07999999999998</v>
      </c>
      <c r="G885" s="587">
        <f>G526+G607+G702+G780+G880</f>
        <v>214.60600000000002</v>
      </c>
      <c r="H885" s="587">
        <f>H526+H607+H702+H780+H880</f>
        <v>937.8</v>
      </c>
      <c r="I885" s="587">
        <f>I526+I607+I702+I780+I880</f>
        <v>6509.82</v>
      </c>
      <c r="J885" s="593"/>
    </row>
    <row r="886" spans="1:16362" ht="15" customHeight="1" thickBot="1" x14ac:dyDescent="0.3">
      <c r="A886" s="588"/>
      <c r="B886" s="589"/>
      <c r="C886" s="589">
        <f>C885/5</f>
        <v>1391.4</v>
      </c>
      <c r="D886" s="589"/>
      <c r="E886" s="589"/>
      <c r="F886" s="590">
        <f>F885/5</f>
        <v>39.415999999999997</v>
      </c>
      <c r="G886" s="590">
        <f>G885/5</f>
        <v>42.921200000000006</v>
      </c>
      <c r="H886" s="590">
        <f>H885/5</f>
        <v>187.56</v>
      </c>
      <c r="I886" s="590">
        <f>I885/5</f>
        <v>1301.9639999999999</v>
      </c>
      <c r="J886" s="593"/>
    </row>
    <row r="887" spans="1:16362" ht="15" customHeight="1" x14ac:dyDescent="0.25">
      <c r="A887" s="317" t="s">
        <v>122</v>
      </c>
      <c r="C887" s="318"/>
      <c r="D887" s="591"/>
      <c r="F887" s="316"/>
      <c r="G887" s="316"/>
      <c r="H887" s="316"/>
      <c r="I887" s="316"/>
      <c r="J887" s="592"/>
    </row>
    <row r="888" spans="1:16362" ht="15" customHeight="1" x14ac:dyDescent="0.25">
      <c r="A888" s="805" t="s">
        <v>233</v>
      </c>
      <c r="B888" s="805"/>
      <c r="C888" s="805"/>
      <c r="D888" s="805"/>
      <c r="E888" s="805"/>
      <c r="F888" s="805"/>
      <c r="G888" s="805"/>
      <c r="H888" s="805"/>
      <c r="I888" s="805"/>
      <c r="J888" s="592"/>
    </row>
    <row r="889" spans="1:16362" ht="15" customHeight="1" x14ac:dyDescent="0.25">
      <c r="A889" s="792" t="s">
        <v>123</v>
      </c>
      <c r="B889" s="792"/>
      <c r="C889" s="792"/>
      <c r="D889" s="792"/>
      <c r="E889" s="792"/>
      <c r="F889" s="792"/>
      <c r="G889" s="792"/>
      <c r="H889" s="792"/>
      <c r="I889" s="792"/>
      <c r="J889" s="592"/>
      <c r="K889" s="241"/>
      <c r="L889" s="241"/>
      <c r="M889" s="241"/>
      <c r="N889" s="241"/>
      <c r="O889" s="241"/>
      <c r="P889" s="241"/>
      <c r="Q889" s="241"/>
      <c r="R889" s="241"/>
      <c r="S889" s="241"/>
      <c r="T889" s="241"/>
      <c r="U889" s="241"/>
      <c r="V889" s="241"/>
      <c r="W889" s="241"/>
      <c r="X889" s="241"/>
      <c r="Y889" s="241"/>
      <c r="Z889" s="241"/>
      <c r="AA889" s="241"/>
      <c r="AB889" s="241"/>
      <c r="AC889" s="241"/>
      <c r="AD889" s="241"/>
      <c r="AE889" s="241"/>
      <c r="AF889" s="241"/>
      <c r="AG889" s="241"/>
      <c r="AH889" s="241"/>
      <c r="AI889" s="241"/>
      <c r="AJ889" s="241"/>
      <c r="AK889" s="241"/>
      <c r="AL889" s="241"/>
      <c r="AM889" s="241"/>
      <c r="AN889" s="241"/>
      <c r="AO889" s="241"/>
      <c r="AP889" s="241"/>
      <c r="AQ889" s="241"/>
      <c r="AR889" s="241"/>
      <c r="AS889" s="241"/>
      <c r="AT889" s="241"/>
      <c r="AU889" s="241"/>
      <c r="AV889" s="241"/>
      <c r="AW889" s="241"/>
      <c r="AX889" s="241"/>
      <c r="AY889" s="241"/>
      <c r="AZ889" s="241"/>
      <c r="BA889" s="241"/>
      <c r="BB889" s="241"/>
      <c r="BC889" s="241"/>
      <c r="BD889" s="241"/>
      <c r="BE889" s="241"/>
      <c r="BF889" s="241"/>
      <c r="BG889" s="241"/>
      <c r="BH889" s="241"/>
      <c r="BI889" s="241"/>
      <c r="BJ889" s="241"/>
      <c r="BK889" s="241"/>
      <c r="BL889" s="241"/>
      <c r="BM889" s="241"/>
      <c r="BN889" s="241"/>
      <c r="BO889" s="241"/>
      <c r="BP889" s="241"/>
      <c r="BQ889" s="241"/>
      <c r="BR889" s="241"/>
      <c r="BS889" s="241"/>
      <c r="BT889" s="241"/>
      <c r="BU889" s="241"/>
      <c r="BV889" s="241"/>
      <c r="BW889" s="241"/>
      <c r="BX889" s="241"/>
      <c r="BY889" s="241"/>
      <c r="BZ889" s="241"/>
      <c r="CA889" s="241"/>
      <c r="CB889" s="241"/>
      <c r="CC889" s="241"/>
      <c r="CD889" s="241"/>
      <c r="CE889" s="241"/>
      <c r="CF889" s="241"/>
      <c r="CG889" s="241"/>
      <c r="CH889" s="241"/>
      <c r="CI889" s="241"/>
      <c r="CJ889" s="241"/>
      <c r="CK889" s="241"/>
      <c r="CL889" s="241"/>
      <c r="CM889" s="241"/>
      <c r="CN889" s="241"/>
      <c r="CO889" s="241"/>
      <c r="CP889" s="241"/>
      <c r="CQ889" s="241"/>
      <c r="CR889" s="40"/>
      <c r="CS889" s="40"/>
      <c r="CT889" s="40"/>
      <c r="CU889" s="40"/>
      <c r="CV889" s="40"/>
      <c r="CW889" s="40"/>
      <c r="CX889" s="40"/>
      <c r="CY889" s="40"/>
      <c r="CZ889" s="40"/>
      <c r="DA889" s="40"/>
      <c r="DB889" s="40"/>
      <c r="DC889" s="40"/>
      <c r="DD889" s="40"/>
      <c r="DE889" s="40"/>
      <c r="DF889" s="40"/>
      <c r="DG889" s="40"/>
      <c r="DH889" s="40"/>
      <c r="DI889" s="40"/>
      <c r="DJ889" s="40"/>
      <c r="DK889" s="40"/>
      <c r="DL889" s="40"/>
      <c r="DM889" s="40"/>
      <c r="DN889" s="40"/>
      <c r="DO889" s="40"/>
      <c r="DP889" s="40"/>
      <c r="DQ889" s="40"/>
      <c r="DR889" s="40"/>
      <c r="DS889" s="40"/>
      <c r="DT889" s="40"/>
      <c r="DU889" s="40"/>
      <c r="DV889" s="40"/>
      <c r="DW889" s="40"/>
      <c r="DX889" s="40"/>
      <c r="DY889" s="40"/>
      <c r="DZ889" s="40"/>
      <c r="EA889" s="40"/>
      <c r="EB889" s="40"/>
      <c r="EC889" s="40"/>
      <c r="ED889" s="40"/>
      <c r="EE889" s="40"/>
      <c r="EF889" s="40"/>
      <c r="EG889" s="40"/>
      <c r="EH889" s="40"/>
      <c r="EI889" s="40"/>
      <c r="EJ889" s="40"/>
      <c r="EK889" s="40"/>
      <c r="EL889" s="40"/>
      <c r="EM889" s="40"/>
      <c r="EN889" s="40"/>
      <c r="EO889" s="40"/>
      <c r="EP889" s="40"/>
      <c r="EQ889" s="40"/>
      <c r="ER889" s="40"/>
      <c r="ES889" s="40"/>
      <c r="ET889" s="40"/>
      <c r="EU889" s="40"/>
      <c r="EV889" s="40"/>
      <c r="EW889" s="40"/>
      <c r="EX889" s="40"/>
      <c r="EY889" s="40"/>
      <c r="EZ889" s="40"/>
      <c r="FA889" s="40"/>
      <c r="FB889" s="40"/>
      <c r="FC889" s="40"/>
      <c r="FD889" s="40"/>
      <c r="FE889" s="40"/>
      <c r="FF889" s="40"/>
      <c r="FG889" s="40"/>
      <c r="FH889" s="40"/>
      <c r="FI889" s="40"/>
      <c r="FJ889" s="40"/>
      <c r="FK889" s="40"/>
      <c r="FL889" s="40"/>
      <c r="FM889" s="40"/>
      <c r="FN889" s="40"/>
      <c r="FO889" s="40"/>
      <c r="FP889" s="40"/>
      <c r="FQ889" s="40"/>
      <c r="FR889" s="40"/>
      <c r="FS889" s="40"/>
      <c r="FT889" s="40"/>
      <c r="FU889" s="40"/>
      <c r="FV889" s="40"/>
      <c r="FW889" s="40"/>
      <c r="FX889" s="40"/>
      <c r="FY889" s="40"/>
      <c r="FZ889" s="40"/>
      <c r="GA889" s="40"/>
      <c r="GB889" s="40"/>
      <c r="GC889" s="40"/>
      <c r="GD889" s="40"/>
      <c r="GE889" s="40"/>
      <c r="GF889" s="40"/>
      <c r="GG889" s="40"/>
      <c r="GH889" s="40"/>
      <c r="GI889" s="40"/>
      <c r="GJ889" s="40"/>
      <c r="GK889" s="40"/>
      <c r="GL889" s="40"/>
      <c r="GM889" s="40"/>
      <c r="GN889" s="40"/>
      <c r="GO889" s="40"/>
      <c r="GP889" s="40"/>
      <c r="GQ889" s="40"/>
      <c r="GR889" s="40"/>
      <c r="GS889" s="40"/>
      <c r="GT889" s="40"/>
      <c r="GU889" s="40"/>
      <c r="GV889" s="40"/>
      <c r="GW889" s="40"/>
      <c r="GX889" s="40"/>
      <c r="GY889" s="40"/>
      <c r="GZ889" s="40"/>
      <c r="HA889" s="40"/>
      <c r="HB889" s="40"/>
      <c r="HC889" s="40"/>
      <c r="HD889" s="40"/>
      <c r="HE889" s="40"/>
      <c r="HF889" s="40"/>
      <c r="HG889" s="40"/>
      <c r="HH889" s="40"/>
      <c r="HI889" s="40"/>
      <c r="HJ889" s="40"/>
      <c r="HK889" s="40"/>
      <c r="HL889" s="40"/>
      <c r="HM889" s="40"/>
      <c r="HN889" s="40"/>
      <c r="HO889" s="40"/>
      <c r="HP889" s="40"/>
      <c r="HQ889" s="40"/>
      <c r="HR889" s="40"/>
      <c r="HS889" s="40"/>
      <c r="HT889" s="40"/>
      <c r="HU889" s="40"/>
      <c r="HV889" s="40"/>
      <c r="HW889" s="40"/>
      <c r="HX889" s="40"/>
      <c r="HY889" s="40"/>
      <c r="HZ889" s="40"/>
      <c r="IA889" s="40"/>
      <c r="IB889" s="40"/>
      <c r="IC889" s="40"/>
      <c r="ID889" s="40"/>
      <c r="IE889" s="40"/>
      <c r="IF889" s="40"/>
      <c r="IG889" s="40"/>
      <c r="IH889" s="40"/>
      <c r="II889" s="40"/>
      <c r="IJ889" s="40"/>
      <c r="IK889" s="40"/>
      <c r="IL889" s="40"/>
      <c r="IM889" s="40"/>
      <c r="IN889" s="40"/>
      <c r="IO889" s="40"/>
      <c r="IP889" s="40"/>
      <c r="IQ889" s="40"/>
      <c r="IR889" s="40"/>
      <c r="IS889" s="40"/>
      <c r="IT889" s="40"/>
      <c r="IU889" s="40"/>
      <c r="IV889" s="40"/>
      <c r="IW889" s="40"/>
      <c r="IX889" s="40"/>
      <c r="IY889" s="40"/>
      <c r="IZ889" s="40"/>
      <c r="JA889" s="40"/>
      <c r="JB889" s="40"/>
      <c r="JC889" s="40"/>
      <c r="JD889" s="40"/>
      <c r="JE889" s="40"/>
      <c r="JF889" s="40"/>
      <c r="JG889" s="40"/>
      <c r="JH889" s="40"/>
      <c r="JI889" s="40"/>
      <c r="JJ889" s="40"/>
      <c r="JK889" s="40"/>
      <c r="JL889" s="40"/>
      <c r="JM889" s="40"/>
      <c r="JN889" s="40"/>
      <c r="JO889" s="40"/>
      <c r="JP889" s="40"/>
      <c r="JQ889" s="40"/>
      <c r="JR889" s="40"/>
      <c r="JS889" s="40"/>
      <c r="JT889" s="40"/>
      <c r="JU889" s="40"/>
      <c r="JV889" s="40"/>
      <c r="JW889" s="40"/>
      <c r="JX889" s="40"/>
      <c r="JY889" s="40"/>
      <c r="JZ889" s="40"/>
      <c r="KA889" s="40"/>
      <c r="KB889" s="40"/>
      <c r="KC889" s="40"/>
      <c r="KD889" s="40"/>
      <c r="KE889" s="40"/>
      <c r="KF889" s="40"/>
      <c r="KG889" s="40"/>
      <c r="KH889" s="40"/>
      <c r="KI889" s="40"/>
      <c r="KJ889" s="40"/>
      <c r="KK889" s="40"/>
      <c r="KL889" s="40"/>
      <c r="KM889" s="40"/>
      <c r="KN889" s="40"/>
      <c r="KO889" s="40"/>
      <c r="KP889" s="40"/>
      <c r="KQ889" s="40"/>
      <c r="KR889" s="40"/>
      <c r="KS889" s="40"/>
      <c r="KT889" s="40"/>
      <c r="KU889" s="40"/>
      <c r="KV889" s="40"/>
      <c r="KW889" s="40"/>
      <c r="KX889" s="40"/>
      <c r="KY889" s="40"/>
      <c r="KZ889" s="40"/>
      <c r="LA889" s="40"/>
      <c r="LB889" s="40"/>
      <c r="LC889" s="40"/>
      <c r="LD889" s="40"/>
      <c r="LE889" s="40"/>
      <c r="LF889" s="40"/>
      <c r="LG889" s="40"/>
      <c r="LH889" s="40"/>
      <c r="LI889" s="40"/>
      <c r="LJ889" s="40"/>
      <c r="LK889" s="40"/>
      <c r="LL889" s="40"/>
      <c r="LM889" s="40"/>
      <c r="LN889" s="40"/>
      <c r="LO889" s="40"/>
      <c r="LP889" s="40"/>
      <c r="LQ889" s="40"/>
      <c r="LR889" s="40"/>
      <c r="LS889" s="40"/>
      <c r="LT889" s="40"/>
      <c r="LU889" s="40"/>
      <c r="LV889" s="40"/>
      <c r="LW889" s="40"/>
      <c r="LX889" s="40"/>
      <c r="LY889" s="40"/>
      <c r="LZ889" s="40"/>
      <c r="MA889" s="40"/>
      <c r="MB889" s="40"/>
      <c r="MC889" s="40"/>
      <c r="MD889" s="40"/>
      <c r="ME889" s="40"/>
      <c r="MF889" s="40"/>
      <c r="MG889" s="40"/>
      <c r="MH889" s="40"/>
      <c r="MI889" s="40"/>
      <c r="MJ889" s="40"/>
      <c r="MK889" s="40"/>
      <c r="ML889" s="40"/>
      <c r="MM889" s="40"/>
      <c r="MN889" s="40"/>
      <c r="MO889" s="40"/>
      <c r="MP889" s="40"/>
      <c r="MQ889" s="40"/>
      <c r="MR889" s="40"/>
      <c r="MS889" s="40"/>
      <c r="MT889" s="40"/>
      <c r="MU889" s="40"/>
      <c r="MV889" s="40"/>
      <c r="MW889" s="40"/>
      <c r="MX889" s="40"/>
      <c r="MY889" s="40"/>
      <c r="MZ889" s="40"/>
      <c r="NA889" s="40"/>
      <c r="NB889" s="40"/>
      <c r="NC889" s="40"/>
      <c r="ND889" s="40"/>
      <c r="NE889" s="40"/>
      <c r="NF889" s="40"/>
      <c r="NG889" s="40"/>
      <c r="NH889" s="40"/>
      <c r="NI889" s="40"/>
      <c r="NJ889" s="40"/>
      <c r="NK889" s="40"/>
      <c r="NL889" s="40"/>
      <c r="NM889" s="40"/>
      <c r="NN889" s="40"/>
      <c r="NO889" s="40"/>
      <c r="NP889" s="40"/>
      <c r="NQ889" s="40"/>
      <c r="NR889" s="40"/>
      <c r="NS889" s="40"/>
      <c r="NT889" s="40"/>
      <c r="NU889" s="40"/>
      <c r="NV889" s="40"/>
      <c r="NW889" s="40"/>
      <c r="NX889" s="40"/>
      <c r="NY889" s="40"/>
      <c r="NZ889" s="40"/>
      <c r="OA889" s="40"/>
      <c r="OB889" s="40"/>
      <c r="OC889" s="40"/>
      <c r="OD889" s="40"/>
      <c r="OE889" s="40"/>
      <c r="OF889" s="40"/>
      <c r="OG889" s="40"/>
      <c r="OH889" s="40"/>
      <c r="OI889" s="40"/>
      <c r="OJ889" s="40"/>
      <c r="OK889" s="40"/>
      <c r="OL889" s="40"/>
      <c r="OM889" s="40"/>
      <c r="ON889" s="40"/>
      <c r="OO889" s="40"/>
      <c r="OP889" s="40"/>
      <c r="OQ889" s="40"/>
      <c r="OR889" s="40"/>
      <c r="OS889" s="40"/>
      <c r="OT889" s="40"/>
      <c r="OU889" s="40"/>
      <c r="OV889" s="40"/>
      <c r="OW889" s="40"/>
      <c r="OX889" s="40"/>
      <c r="OY889" s="40"/>
      <c r="OZ889" s="40"/>
      <c r="PA889" s="40"/>
      <c r="PB889" s="40"/>
      <c r="PC889" s="40"/>
      <c r="PD889" s="40"/>
      <c r="PE889" s="40"/>
      <c r="PF889" s="40"/>
      <c r="PG889" s="40"/>
      <c r="PH889" s="40"/>
      <c r="PI889" s="40"/>
      <c r="PJ889" s="40"/>
      <c r="PK889" s="40"/>
      <c r="PL889" s="40"/>
      <c r="PM889" s="40"/>
      <c r="PN889" s="40"/>
      <c r="PO889" s="40"/>
      <c r="PP889" s="40"/>
      <c r="PQ889" s="40"/>
      <c r="PR889" s="40"/>
      <c r="PS889" s="40"/>
      <c r="PT889" s="40"/>
      <c r="PU889" s="40"/>
      <c r="PV889" s="40"/>
      <c r="PW889" s="40"/>
      <c r="PX889" s="40"/>
      <c r="PY889" s="40"/>
      <c r="PZ889" s="40"/>
      <c r="QA889" s="40"/>
      <c r="QB889" s="40"/>
      <c r="QC889" s="40"/>
      <c r="QD889" s="40"/>
      <c r="QE889" s="40"/>
      <c r="QF889" s="40"/>
      <c r="QG889" s="40"/>
      <c r="QH889" s="40"/>
      <c r="QI889" s="40"/>
      <c r="QJ889" s="40"/>
      <c r="QK889" s="40"/>
      <c r="QL889" s="40"/>
      <c r="QM889" s="40"/>
      <c r="QN889" s="40"/>
      <c r="QO889" s="40"/>
      <c r="QP889" s="40"/>
      <c r="QQ889" s="40"/>
      <c r="QR889" s="40"/>
      <c r="QS889" s="40"/>
      <c r="QT889" s="40"/>
      <c r="QU889" s="40"/>
      <c r="QV889" s="40"/>
      <c r="QW889" s="40"/>
      <c r="QX889" s="40"/>
      <c r="QY889" s="40"/>
      <c r="QZ889" s="40"/>
      <c r="RA889" s="40"/>
      <c r="RB889" s="40"/>
      <c r="RC889" s="40"/>
      <c r="RD889" s="40"/>
      <c r="RE889" s="40"/>
      <c r="RF889" s="40"/>
      <c r="RG889" s="40"/>
      <c r="RH889" s="40"/>
      <c r="RI889" s="40"/>
      <c r="RJ889" s="40"/>
      <c r="RK889" s="40"/>
      <c r="RL889" s="40"/>
      <c r="RM889" s="40"/>
      <c r="RN889" s="40"/>
      <c r="RO889" s="40"/>
      <c r="RP889" s="40"/>
      <c r="RQ889" s="40"/>
      <c r="RR889" s="40"/>
      <c r="RS889" s="40"/>
      <c r="RT889" s="40"/>
      <c r="RU889" s="40"/>
      <c r="RV889" s="40"/>
      <c r="RW889" s="40"/>
      <c r="RX889" s="40"/>
      <c r="RY889" s="40"/>
      <c r="RZ889" s="40"/>
      <c r="SA889" s="40"/>
      <c r="SB889" s="40"/>
      <c r="SC889" s="40"/>
      <c r="SD889" s="40"/>
      <c r="SE889" s="40"/>
      <c r="SF889" s="40"/>
      <c r="SG889" s="40"/>
      <c r="SH889" s="40"/>
      <c r="SI889" s="40"/>
      <c r="SJ889" s="40"/>
      <c r="SK889" s="40"/>
      <c r="SL889" s="40"/>
      <c r="SM889" s="40"/>
      <c r="SN889" s="40"/>
      <c r="SO889" s="40"/>
      <c r="SP889" s="40"/>
      <c r="SQ889" s="40"/>
      <c r="SR889" s="40"/>
      <c r="SS889" s="40"/>
      <c r="ST889" s="40"/>
      <c r="SU889" s="40"/>
      <c r="SV889" s="40"/>
      <c r="SW889" s="40"/>
      <c r="SX889" s="40"/>
      <c r="SY889" s="40"/>
      <c r="SZ889" s="40"/>
      <c r="TA889" s="40"/>
      <c r="TB889" s="40"/>
      <c r="TC889" s="40"/>
      <c r="TD889" s="40"/>
      <c r="TE889" s="40"/>
      <c r="TF889" s="40"/>
      <c r="TG889" s="40"/>
      <c r="TH889" s="40"/>
      <c r="TI889" s="40"/>
      <c r="TJ889" s="40"/>
      <c r="TK889" s="40"/>
      <c r="TL889" s="40"/>
      <c r="TM889" s="40"/>
      <c r="TN889" s="40"/>
      <c r="TO889" s="40"/>
      <c r="TP889" s="40"/>
      <c r="TQ889" s="40"/>
      <c r="TR889" s="40"/>
      <c r="TS889" s="40"/>
      <c r="TT889" s="40"/>
      <c r="TU889" s="40"/>
      <c r="TV889" s="40"/>
      <c r="TW889" s="40"/>
      <c r="TX889" s="40"/>
      <c r="TY889" s="40"/>
      <c r="TZ889" s="40"/>
      <c r="UA889" s="40"/>
      <c r="UB889" s="40"/>
      <c r="UC889" s="40"/>
      <c r="UD889" s="40"/>
      <c r="UE889" s="40"/>
      <c r="UF889" s="40"/>
      <c r="UG889" s="40"/>
      <c r="UH889" s="40"/>
      <c r="UI889" s="40"/>
      <c r="UJ889" s="40"/>
      <c r="UK889" s="40"/>
      <c r="UL889" s="40"/>
      <c r="UM889" s="40"/>
      <c r="UN889" s="40"/>
      <c r="UO889" s="40"/>
      <c r="UP889" s="40"/>
      <c r="UQ889" s="40"/>
      <c r="UR889" s="40"/>
      <c r="US889" s="40"/>
      <c r="UT889" s="40"/>
      <c r="UU889" s="40"/>
      <c r="UV889" s="40"/>
      <c r="UW889" s="40"/>
      <c r="UX889" s="40"/>
      <c r="UY889" s="40"/>
      <c r="UZ889" s="40"/>
      <c r="VA889" s="40"/>
      <c r="VB889" s="40"/>
      <c r="VC889" s="40"/>
      <c r="VD889" s="40"/>
      <c r="VE889" s="40"/>
      <c r="VF889" s="40"/>
      <c r="VG889" s="40"/>
      <c r="VH889" s="40"/>
      <c r="VI889" s="40"/>
      <c r="VJ889" s="40"/>
      <c r="VK889" s="40"/>
      <c r="VL889" s="40"/>
      <c r="VM889" s="40"/>
      <c r="VN889" s="40"/>
      <c r="VO889" s="40"/>
      <c r="VP889" s="40"/>
      <c r="VQ889" s="40"/>
      <c r="VR889" s="40"/>
      <c r="VS889" s="40"/>
      <c r="VT889" s="40"/>
      <c r="VU889" s="40"/>
      <c r="VV889" s="40"/>
      <c r="VW889" s="40"/>
      <c r="VX889" s="40"/>
      <c r="VY889" s="40"/>
      <c r="VZ889" s="40"/>
      <c r="WA889" s="40"/>
      <c r="WB889" s="40"/>
      <c r="WC889" s="40"/>
      <c r="WD889" s="40"/>
      <c r="WE889" s="40"/>
      <c r="WF889" s="40"/>
      <c r="WG889" s="40"/>
      <c r="WH889" s="40"/>
      <c r="WI889" s="40"/>
      <c r="WJ889" s="40"/>
      <c r="WK889" s="40"/>
      <c r="WL889" s="40"/>
      <c r="WM889" s="40"/>
      <c r="WN889" s="40"/>
      <c r="WO889" s="40"/>
      <c r="WP889" s="40"/>
      <c r="WQ889" s="40"/>
      <c r="WR889" s="40"/>
      <c r="WS889" s="40"/>
      <c r="WT889" s="40"/>
      <c r="WU889" s="40"/>
      <c r="WV889" s="40"/>
      <c r="WW889" s="40"/>
      <c r="WX889" s="40"/>
      <c r="WY889" s="40"/>
      <c r="WZ889" s="40"/>
      <c r="XA889" s="40"/>
      <c r="XB889" s="40"/>
      <c r="XC889" s="40"/>
      <c r="XD889" s="40"/>
      <c r="XE889" s="40"/>
      <c r="XF889" s="40"/>
      <c r="XG889" s="40"/>
      <c r="XH889" s="40"/>
      <c r="XI889" s="40"/>
      <c r="XJ889" s="40"/>
      <c r="XK889" s="40"/>
      <c r="XL889" s="40"/>
      <c r="XM889" s="40"/>
      <c r="XN889" s="40"/>
      <c r="XO889" s="40"/>
      <c r="XP889" s="40"/>
      <c r="XQ889" s="40"/>
      <c r="XR889" s="40"/>
      <c r="XS889" s="40"/>
      <c r="XT889" s="40"/>
      <c r="XU889" s="40"/>
      <c r="XV889" s="40"/>
      <c r="XW889" s="40"/>
      <c r="XX889" s="40"/>
      <c r="XY889" s="40"/>
      <c r="XZ889" s="40"/>
      <c r="YA889" s="40"/>
      <c r="YB889" s="40"/>
      <c r="YC889" s="40"/>
      <c r="YD889" s="40"/>
      <c r="YE889" s="40"/>
      <c r="YF889" s="40"/>
      <c r="YG889" s="40"/>
      <c r="YH889" s="40"/>
      <c r="YI889" s="40"/>
      <c r="YJ889" s="40"/>
      <c r="YK889" s="40"/>
      <c r="YL889" s="40"/>
      <c r="YM889" s="40"/>
      <c r="YN889" s="40"/>
      <c r="YO889" s="40"/>
      <c r="YP889" s="40"/>
      <c r="YQ889" s="40"/>
      <c r="YR889" s="40"/>
      <c r="YS889" s="40"/>
      <c r="YT889" s="40"/>
      <c r="YU889" s="40"/>
      <c r="YV889" s="40"/>
      <c r="YW889" s="40"/>
      <c r="YX889" s="40"/>
      <c r="YY889" s="40"/>
      <c r="YZ889" s="40"/>
      <c r="ZA889" s="40"/>
      <c r="ZB889" s="40"/>
      <c r="ZC889" s="40"/>
      <c r="ZD889" s="40"/>
      <c r="ZE889" s="40"/>
      <c r="ZF889" s="40"/>
      <c r="ZG889" s="40"/>
      <c r="ZH889" s="40"/>
      <c r="ZI889" s="40"/>
      <c r="ZJ889" s="40"/>
      <c r="ZK889" s="40"/>
      <c r="ZL889" s="40"/>
      <c r="ZM889" s="40"/>
      <c r="ZN889" s="40"/>
      <c r="ZO889" s="40"/>
      <c r="ZP889" s="40"/>
      <c r="ZQ889" s="40"/>
      <c r="ZR889" s="40"/>
      <c r="ZS889" s="40"/>
      <c r="ZT889" s="40"/>
      <c r="ZU889" s="40"/>
      <c r="ZV889" s="40"/>
      <c r="ZW889" s="40"/>
      <c r="ZX889" s="40"/>
      <c r="ZY889" s="40"/>
      <c r="ZZ889" s="40"/>
      <c r="AAA889" s="40"/>
      <c r="AAB889" s="40"/>
      <c r="AAC889" s="40"/>
      <c r="AAD889" s="40"/>
      <c r="AAE889" s="40"/>
      <c r="AAF889" s="40"/>
      <c r="AAG889" s="40"/>
      <c r="AAH889" s="40"/>
      <c r="AAI889" s="40"/>
      <c r="AAJ889" s="40"/>
      <c r="AAK889" s="40"/>
      <c r="AAL889" s="40"/>
      <c r="AAM889" s="40"/>
      <c r="AAN889" s="40"/>
      <c r="AAO889" s="40"/>
      <c r="AAP889" s="40"/>
      <c r="AAQ889" s="40"/>
      <c r="AAR889" s="40"/>
      <c r="AAS889" s="40"/>
      <c r="AAT889" s="40"/>
      <c r="AAU889" s="40"/>
      <c r="AAV889" s="40"/>
      <c r="AAW889" s="40"/>
      <c r="AAX889" s="40"/>
      <c r="AAY889" s="40"/>
      <c r="AAZ889" s="40"/>
      <c r="ABA889" s="40"/>
      <c r="ABB889" s="40"/>
      <c r="ABC889" s="40"/>
      <c r="ABD889" s="40"/>
      <c r="ABE889" s="40"/>
      <c r="ABF889" s="40"/>
      <c r="ABG889" s="40"/>
      <c r="ABH889" s="40"/>
      <c r="ABI889" s="40"/>
      <c r="ABJ889" s="40"/>
      <c r="ABK889" s="40"/>
      <c r="ABL889" s="40"/>
      <c r="ABM889" s="40"/>
      <c r="ABN889" s="40"/>
      <c r="ABO889" s="40"/>
      <c r="ABP889" s="40"/>
      <c r="ABQ889" s="40"/>
      <c r="ABR889" s="40"/>
      <c r="ABS889" s="40"/>
      <c r="ABT889" s="40"/>
      <c r="ABU889" s="40"/>
      <c r="ABV889" s="40"/>
      <c r="ABW889" s="40"/>
      <c r="ABX889" s="40"/>
      <c r="ABY889" s="40"/>
      <c r="ABZ889" s="40"/>
      <c r="ACA889" s="40"/>
      <c r="ACB889" s="40"/>
      <c r="ACC889" s="40"/>
      <c r="ACD889" s="40"/>
      <c r="ACE889" s="40"/>
      <c r="ACF889" s="40"/>
      <c r="ACG889" s="40"/>
      <c r="ACH889" s="40"/>
      <c r="ACI889" s="40"/>
      <c r="ACJ889" s="40"/>
      <c r="ACK889" s="40"/>
      <c r="ACL889" s="40"/>
      <c r="ACM889" s="40"/>
      <c r="ACN889" s="40"/>
      <c r="ACO889" s="40"/>
      <c r="ACP889" s="40"/>
      <c r="ACQ889" s="40"/>
      <c r="ACR889" s="40"/>
      <c r="ACS889" s="40"/>
      <c r="ACT889" s="40"/>
      <c r="ACU889" s="40"/>
      <c r="ACV889" s="40"/>
      <c r="ACW889" s="40"/>
      <c r="ACX889" s="40"/>
      <c r="ACY889" s="40"/>
      <c r="ACZ889" s="40"/>
      <c r="ADA889" s="40"/>
      <c r="ADB889" s="40"/>
      <c r="ADC889" s="40"/>
      <c r="ADD889" s="40"/>
      <c r="ADE889" s="40"/>
      <c r="ADF889" s="40"/>
      <c r="ADG889" s="40"/>
      <c r="ADH889" s="40"/>
      <c r="ADI889" s="40"/>
      <c r="ADJ889" s="40"/>
      <c r="ADK889" s="40"/>
      <c r="ADL889" s="40"/>
      <c r="ADM889" s="40"/>
      <c r="ADN889" s="40"/>
      <c r="ADO889" s="40"/>
      <c r="ADP889" s="40"/>
      <c r="ADQ889" s="40"/>
      <c r="ADR889" s="40"/>
      <c r="ADS889" s="40"/>
      <c r="ADT889" s="40"/>
      <c r="ADU889" s="40"/>
      <c r="ADV889" s="40"/>
      <c r="ADW889" s="40"/>
      <c r="ADX889" s="40"/>
      <c r="ADY889" s="40"/>
      <c r="ADZ889" s="40"/>
      <c r="AEA889" s="40"/>
      <c r="AEB889" s="40"/>
      <c r="AEC889" s="40"/>
      <c r="AED889" s="40"/>
      <c r="AEE889" s="40"/>
      <c r="AEF889" s="40"/>
      <c r="AEG889" s="40"/>
      <c r="AEH889" s="40"/>
      <c r="AEI889" s="40"/>
      <c r="AEJ889" s="40"/>
      <c r="AEK889" s="40"/>
      <c r="AEL889" s="40"/>
      <c r="AEM889" s="40"/>
      <c r="AEN889" s="40"/>
      <c r="AEO889" s="40"/>
      <c r="AEP889" s="40"/>
      <c r="AEQ889" s="40"/>
      <c r="AER889" s="40"/>
      <c r="AES889" s="40"/>
      <c r="AET889" s="40"/>
      <c r="AEU889" s="40"/>
      <c r="AEV889" s="40"/>
      <c r="AEW889" s="40"/>
      <c r="AEX889" s="40"/>
      <c r="AEY889" s="40"/>
      <c r="AEZ889" s="40"/>
      <c r="AFA889" s="40"/>
      <c r="AFB889" s="40"/>
      <c r="AFC889" s="40"/>
      <c r="AFD889" s="40"/>
      <c r="AFE889" s="40"/>
      <c r="AFF889" s="40"/>
      <c r="AFG889" s="40"/>
      <c r="AFH889" s="40"/>
      <c r="AFI889" s="40"/>
      <c r="AFJ889" s="40"/>
      <c r="AFK889" s="40"/>
      <c r="AFL889" s="40"/>
      <c r="AFM889" s="40"/>
      <c r="AFN889" s="40"/>
      <c r="AFO889" s="40"/>
      <c r="AFP889" s="40"/>
      <c r="AFQ889" s="40"/>
      <c r="AFR889" s="40"/>
      <c r="AFS889" s="40"/>
      <c r="AFT889" s="40"/>
      <c r="AFU889" s="40"/>
      <c r="AFV889" s="40"/>
      <c r="AFW889" s="40"/>
      <c r="AFX889" s="40"/>
      <c r="AFY889" s="40"/>
      <c r="AFZ889" s="40"/>
      <c r="AGA889" s="40"/>
      <c r="AGB889" s="40"/>
      <c r="AGC889" s="40"/>
      <c r="AGD889" s="40"/>
      <c r="AGE889" s="40"/>
      <c r="AGF889" s="40"/>
      <c r="AGG889" s="40"/>
      <c r="AGH889" s="40"/>
      <c r="AGI889" s="40"/>
      <c r="AGJ889" s="40"/>
      <c r="AGK889" s="40"/>
      <c r="AGL889" s="40"/>
      <c r="AGM889" s="40"/>
      <c r="AGN889" s="40"/>
      <c r="AGO889" s="40"/>
      <c r="AGP889" s="40"/>
      <c r="AGQ889" s="40"/>
      <c r="AGR889" s="40"/>
      <c r="AGS889" s="40"/>
      <c r="AGT889" s="40"/>
      <c r="AGU889" s="40"/>
      <c r="AGV889" s="40"/>
      <c r="AGW889" s="40"/>
      <c r="AGX889" s="40"/>
      <c r="AGY889" s="40"/>
      <c r="AGZ889" s="40"/>
      <c r="AHA889" s="40"/>
      <c r="AHB889" s="40"/>
      <c r="AHC889" s="40"/>
      <c r="AHD889" s="40"/>
      <c r="AHE889" s="40"/>
      <c r="AHF889" s="40"/>
      <c r="AHG889" s="40"/>
      <c r="AHH889" s="40"/>
      <c r="AHI889" s="40"/>
      <c r="AHJ889" s="40"/>
      <c r="AHK889" s="40"/>
      <c r="AHL889" s="40"/>
      <c r="AHM889" s="40"/>
      <c r="AHN889" s="40"/>
      <c r="AHO889" s="40"/>
      <c r="AHP889" s="40"/>
      <c r="AHQ889" s="40"/>
      <c r="AHR889" s="40"/>
      <c r="AHS889" s="40"/>
      <c r="AHT889" s="40"/>
      <c r="AHU889" s="40"/>
      <c r="AHV889" s="40"/>
      <c r="AHW889" s="40"/>
      <c r="AHX889" s="40"/>
      <c r="AHY889" s="40"/>
      <c r="AHZ889" s="40"/>
      <c r="AIA889" s="40"/>
      <c r="AIB889" s="40"/>
      <c r="AIC889" s="40"/>
      <c r="AID889" s="40"/>
      <c r="AIE889" s="40"/>
      <c r="AIF889" s="40"/>
      <c r="AIG889" s="40"/>
      <c r="AIH889" s="40"/>
      <c r="AII889" s="40"/>
      <c r="AIJ889" s="40"/>
      <c r="AIK889" s="40"/>
      <c r="AIL889" s="40"/>
      <c r="AIM889" s="40"/>
      <c r="AIN889" s="40"/>
      <c r="AIO889" s="40"/>
      <c r="AIP889" s="40"/>
      <c r="AIQ889" s="40"/>
      <c r="AIR889" s="40"/>
      <c r="AIS889" s="40"/>
      <c r="AIT889" s="40"/>
      <c r="AIU889" s="40"/>
      <c r="AIV889" s="40"/>
      <c r="AIW889" s="40"/>
      <c r="AIX889" s="40"/>
      <c r="AIY889" s="40"/>
      <c r="AIZ889" s="40"/>
      <c r="AJA889" s="40"/>
      <c r="AJB889" s="40"/>
      <c r="AJC889" s="40"/>
      <c r="AJD889" s="40"/>
      <c r="AJE889" s="40"/>
      <c r="AJF889" s="40"/>
      <c r="AJG889" s="40"/>
      <c r="AJH889" s="40"/>
      <c r="AJI889" s="40"/>
      <c r="AJJ889" s="40"/>
      <c r="AJK889" s="40"/>
      <c r="AJL889" s="40"/>
      <c r="AJM889" s="40"/>
      <c r="AJN889" s="40"/>
      <c r="AJO889" s="40"/>
      <c r="AJP889" s="40"/>
      <c r="AJQ889" s="40"/>
      <c r="AJR889" s="40"/>
      <c r="AJS889" s="40"/>
      <c r="AJT889" s="40"/>
      <c r="AJU889" s="40"/>
      <c r="AJV889" s="40"/>
      <c r="AJW889" s="40"/>
      <c r="AJX889" s="40"/>
      <c r="AJY889" s="40"/>
      <c r="AJZ889" s="40"/>
      <c r="AKA889" s="40"/>
      <c r="AKB889" s="40"/>
      <c r="AKC889" s="40"/>
      <c r="AKD889" s="40"/>
      <c r="AKE889" s="40"/>
      <c r="AKF889" s="40"/>
      <c r="AKG889" s="40"/>
      <c r="AKH889" s="40"/>
      <c r="AKI889" s="40"/>
      <c r="AKJ889" s="40"/>
      <c r="AKK889" s="40"/>
      <c r="AKL889" s="40"/>
      <c r="AKM889" s="40"/>
      <c r="AKN889" s="40"/>
      <c r="AKO889" s="40"/>
      <c r="AKP889" s="40"/>
      <c r="AKQ889" s="40"/>
      <c r="AKR889" s="40"/>
      <c r="AKS889" s="40"/>
      <c r="AKT889" s="40"/>
      <c r="AKU889" s="40"/>
      <c r="AKV889" s="40"/>
      <c r="AKW889" s="40"/>
      <c r="AKX889" s="40"/>
      <c r="AKY889" s="40"/>
      <c r="AKZ889" s="40"/>
      <c r="ALA889" s="40"/>
      <c r="ALB889" s="40"/>
      <c r="ALC889" s="40"/>
      <c r="ALD889" s="40"/>
      <c r="ALE889" s="40"/>
      <c r="ALF889" s="40"/>
      <c r="ALG889" s="40"/>
      <c r="ALH889" s="40"/>
      <c r="ALI889" s="40"/>
      <c r="ALJ889" s="40"/>
      <c r="ALK889" s="40"/>
      <c r="ALL889" s="40"/>
      <c r="ALM889" s="40"/>
      <c r="ALN889" s="40"/>
      <c r="ALO889" s="40"/>
      <c r="ALP889" s="40"/>
      <c r="ALQ889" s="40"/>
      <c r="ALR889" s="40"/>
      <c r="ALS889" s="40"/>
      <c r="ALT889" s="40"/>
      <c r="ALU889" s="40"/>
      <c r="ALV889" s="40"/>
      <c r="ALW889" s="40"/>
      <c r="ALX889" s="40"/>
      <c r="ALY889" s="40"/>
      <c r="ALZ889" s="40"/>
      <c r="AMA889" s="40"/>
      <c r="AMB889" s="40"/>
      <c r="AMC889" s="40"/>
      <c r="AMD889" s="40"/>
      <c r="AME889" s="40"/>
      <c r="AMF889" s="40"/>
      <c r="AMG889" s="40"/>
      <c r="AMH889" s="40"/>
      <c r="AMI889" s="40"/>
      <c r="AMJ889" s="40"/>
      <c r="AMK889" s="40"/>
      <c r="AML889" s="40"/>
      <c r="AMM889" s="40"/>
      <c r="AMN889" s="40"/>
      <c r="AMO889" s="40"/>
      <c r="AMP889" s="40"/>
      <c r="AMQ889" s="40"/>
      <c r="AMR889" s="40"/>
      <c r="AMS889" s="40"/>
      <c r="AMT889" s="40"/>
      <c r="AMU889" s="40"/>
      <c r="AMV889" s="40"/>
      <c r="AMW889" s="40"/>
      <c r="AMX889" s="40"/>
      <c r="AMY889" s="40"/>
      <c r="AMZ889" s="40"/>
      <c r="ANA889" s="40"/>
      <c r="ANB889" s="40"/>
      <c r="ANC889" s="40"/>
      <c r="AND889" s="40"/>
      <c r="ANE889" s="40"/>
      <c r="ANF889" s="40"/>
      <c r="ANG889" s="40"/>
      <c r="ANH889" s="40"/>
      <c r="ANI889" s="40"/>
      <c r="ANJ889" s="40"/>
      <c r="ANK889" s="40"/>
      <c r="ANL889" s="40"/>
      <c r="ANM889" s="40"/>
      <c r="ANN889" s="40"/>
      <c r="ANO889" s="40"/>
      <c r="ANP889" s="40"/>
      <c r="ANQ889" s="40"/>
      <c r="ANR889" s="40"/>
      <c r="ANS889" s="40"/>
      <c r="ANT889" s="40"/>
      <c r="ANU889" s="40"/>
      <c r="ANV889" s="40"/>
      <c r="ANW889" s="40"/>
      <c r="ANX889" s="40"/>
      <c r="ANY889" s="40"/>
      <c r="ANZ889" s="40"/>
      <c r="AOA889" s="40"/>
      <c r="AOB889" s="40"/>
      <c r="AOC889" s="40"/>
      <c r="AOD889" s="40"/>
      <c r="AOE889" s="40"/>
      <c r="AOF889" s="40"/>
      <c r="AOG889" s="40"/>
      <c r="AOH889" s="40"/>
      <c r="AOI889" s="40"/>
      <c r="AOJ889" s="40"/>
      <c r="AOK889" s="40"/>
      <c r="AOL889" s="40"/>
      <c r="AOM889" s="40"/>
      <c r="AON889" s="40"/>
      <c r="AOO889" s="40"/>
      <c r="AOP889" s="40"/>
      <c r="AOQ889" s="40"/>
      <c r="AOR889" s="40"/>
      <c r="AOS889" s="40"/>
      <c r="AOT889" s="40"/>
      <c r="AOU889" s="40"/>
      <c r="AOV889" s="40"/>
      <c r="AOW889" s="40"/>
      <c r="AOX889" s="40"/>
      <c r="AOY889" s="40"/>
      <c r="AOZ889" s="40"/>
      <c r="APA889" s="40"/>
      <c r="APB889" s="40"/>
      <c r="APC889" s="40"/>
      <c r="APD889" s="40"/>
      <c r="APE889" s="40"/>
      <c r="APF889" s="40"/>
      <c r="APG889" s="40"/>
      <c r="APH889" s="40"/>
      <c r="API889" s="40"/>
      <c r="APJ889" s="40"/>
      <c r="APK889" s="40"/>
      <c r="APL889" s="40"/>
      <c r="APM889" s="40"/>
      <c r="APN889" s="40"/>
      <c r="APO889" s="40"/>
      <c r="APP889" s="40"/>
      <c r="APQ889" s="40"/>
      <c r="APR889" s="40"/>
      <c r="APS889" s="40"/>
      <c r="APT889" s="40"/>
      <c r="APU889" s="40"/>
      <c r="APV889" s="40"/>
      <c r="APW889" s="40"/>
      <c r="APX889" s="40"/>
      <c r="APY889" s="40"/>
      <c r="APZ889" s="40"/>
      <c r="AQA889" s="40"/>
      <c r="AQB889" s="40"/>
      <c r="AQC889" s="40"/>
      <c r="AQD889" s="40"/>
      <c r="AQE889" s="40"/>
      <c r="AQF889" s="40"/>
      <c r="AQG889" s="40"/>
      <c r="AQH889" s="40"/>
      <c r="AQI889" s="40"/>
      <c r="AQJ889" s="40"/>
      <c r="AQK889" s="40"/>
      <c r="AQL889" s="40"/>
      <c r="AQM889" s="40"/>
      <c r="AQN889" s="40"/>
      <c r="AQO889" s="40"/>
      <c r="AQP889" s="40"/>
      <c r="AQQ889" s="40"/>
      <c r="AQR889" s="40"/>
      <c r="AQS889" s="40"/>
      <c r="AQT889" s="40"/>
      <c r="AQU889" s="40"/>
      <c r="AQV889" s="40"/>
      <c r="AQW889" s="40"/>
      <c r="AQX889" s="40"/>
      <c r="AQY889" s="40"/>
      <c r="AQZ889" s="40"/>
      <c r="ARA889" s="40"/>
      <c r="ARB889" s="40"/>
      <c r="ARC889" s="40"/>
      <c r="ARD889" s="40"/>
      <c r="ARE889" s="40"/>
      <c r="ARF889" s="40"/>
      <c r="ARG889" s="40"/>
      <c r="ARH889" s="40"/>
      <c r="ARI889" s="40"/>
      <c r="ARJ889" s="40"/>
      <c r="ARK889" s="40"/>
      <c r="ARL889" s="40"/>
      <c r="ARM889" s="40"/>
      <c r="ARN889" s="40"/>
      <c r="ARO889" s="40"/>
      <c r="ARP889" s="40"/>
      <c r="ARQ889" s="40"/>
      <c r="ARR889" s="40"/>
      <c r="ARS889" s="40"/>
      <c r="ART889" s="40"/>
      <c r="ARU889" s="40"/>
      <c r="ARV889" s="40"/>
      <c r="ARW889" s="40"/>
      <c r="ARX889" s="40"/>
      <c r="ARY889" s="40"/>
      <c r="ARZ889" s="40"/>
      <c r="ASA889" s="40"/>
      <c r="ASB889" s="40"/>
      <c r="ASC889" s="40"/>
      <c r="ASD889" s="40"/>
      <c r="ASE889" s="40"/>
      <c r="ASF889" s="40"/>
      <c r="ASG889" s="40"/>
      <c r="ASH889" s="40"/>
      <c r="ASI889" s="40"/>
      <c r="ASJ889" s="40"/>
      <c r="ASK889" s="40"/>
      <c r="ASL889" s="40"/>
      <c r="ASM889" s="40"/>
      <c r="ASN889" s="40"/>
      <c r="ASO889" s="40"/>
      <c r="ASP889" s="40"/>
      <c r="ASQ889" s="40"/>
      <c r="ASR889" s="40"/>
      <c r="ASS889" s="40"/>
      <c r="AST889" s="40"/>
      <c r="ASU889" s="40"/>
      <c r="ASV889" s="40"/>
      <c r="ASW889" s="40"/>
      <c r="ASX889" s="40"/>
      <c r="ASY889" s="40"/>
      <c r="ASZ889" s="40"/>
      <c r="ATA889" s="40"/>
      <c r="ATB889" s="40"/>
      <c r="ATC889" s="40"/>
      <c r="ATD889" s="40"/>
      <c r="ATE889" s="40"/>
      <c r="ATF889" s="40"/>
      <c r="ATG889" s="40"/>
      <c r="ATH889" s="40"/>
      <c r="ATI889" s="40"/>
      <c r="ATJ889" s="40"/>
      <c r="ATK889" s="40"/>
      <c r="ATL889" s="40"/>
      <c r="ATM889" s="40"/>
      <c r="ATN889" s="40"/>
      <c r="ATO889" s="40"/>
      <c r="ATP889" s="40"/>
      <c r="ATQ889" s="40"/>
      <c r="ATR889" s="40"/>
      <c r="ATS889" s="40"/>
      <c r="ATT889" s="40"/>
      <c r="ATU889" s="40"/>
      <c r="ATV889" s="40"/>
      <c r="ATW889" s="40"/>
      <c r="ATX889" s="40"/>
      <c r="ATY889" s="40"/>
      <c r="ATZ889" s="40"/>
      <c r="AUA889" s="40"/>
      <c r="AUB889" s="40"/>
      <c r="AUC889" s="40"/>
      <c r="AUD889" s="40"/>
      <c r="AUE889" s="40"/>
      <c r="AUF889" s="40"/>
      <c r="AUG889" s="40"/>
      <c r="AUH889" s="40"/>
      <c r="AUI889" s="40"/>
      <c r="AUJ889" s="40"/>
      <c r="AUK889" s="40"/>
      <c r="AUL889" s="40"/>
      <c r="AUM889" s="40"/>
      <c r="AUN889" s="40"/>
      <c r="AUO889" s="40"/>
      <c r="AUP889" s="40"/>
      <c r="AUQ889" s="40"/>
      <c r="AUR889" s="40"/>
      <c r="AUS889" s="40"/>
      <c r="AUT889" s="40"/>
      <c r="AUU889" s="40"/>
      <c r="AUV889" s="40"/>
      <c r="AUW889" s="40"/>
      <c r="AUX889" s="40"/>
      <c r="AUY889" s="40"/>
      <c r="AUZ889" s="40"/>
      <c r="AVA889" s="40"/>
      <c r="AVB889" s="40"/>
      <c r="AVC889" s="40"/>
      <c r="AVD889" s="40"/>
      <c r="AVE889" s="40"/>
      <c r="AVF889" s="40"/>
      <c r="AVG889" s="40"/>
      <c r="AVH889" s="40"/>
      <c r="AVI889" s="40"/>
      <c r="AVJ889" s="40"/>
      <c r="AVK889" s="40"/>
      <c r="AVL889" s="40"/>
      <c r="AVM889" s="40"/>
      <c r="AVN889" s="40"/>
      <c r="AVO889" s="40"/>
      <c r="AVP889" s="40"/>
      <c r="AVQ889" s="40"/>
      <c r="AVR889" s="40"/>
      <c r="AVS889" s="40"/>
      <c r="AVT889" s="40"/>
      <c r="AVU889" s="40"/>
      <c r="AVV889" s="40"/>
      <c r="AVW889" s="40"/>
      <c r="AVX889" s="40"/>
      <c r="AVY889" s="40"/>
      <c r="AVZ889" s="40"/>
      <c r="AWA889" s="40"/>
      <c r="AWB889" s="40"/>
      <c r="AWC889" s="40"/>
      <c r="AWD889" s="40"/>
      <c r="AWE889" s="40"/>
      <c r="AWF889" s="40"/>
      <c r="AWG889" s="40"/>
      <c r="AWH889" s="40"/>
      <c r="AWI889" s="40"/>
      <c r="AWJ889" s="40"/>
      <c r="AWK889" s="40"/>
      <c r="AWL889" s="40"/>
      <c r="AWM889" s="40"/>
      <c r="AWN889" s="40"/>
      <c r="AWO889" s="40"/>
      <c r="AWP889" s="40"/>
      <c r="AWQ889" s="40"/>
      <c r="AWR889" s="40"/>
      <c r="AWS889" s="40"/>
      <c r="AWT889" s="40"/>
      <c r="AWU889" s="40"/>
      <c r="AWV889" s="40"/>
      <c r="AWW889" s="40"/>
      <c r="AWX889" s="40"/>
      <c r="AWY889" s="40"/>
      <c r="AWZ889" s="40"/>
      <c r="AXA889" s="40"/>
      <c r="AXB889" s="40"/>
      <c r="AXC889" s="40"/>
      <c r="AXD889" s="40"/>
      <c r="AXE889" s="40"/>
      <c r="AXF889" s="40"/>
      <c r="AXG889" s="40"/>
      <c r="AXH889" s="40"/>
      <c r="AXI889" s="40"/>
      <c r="AXJ889" s="40"/>
      <c r="AXK889" s="40"/>
      <c r="AXL889" s="40"/>
      <c r="AXM889" s="40"/>
      <c r="AXN889" s="40"/>
      <c r="AXO889" s="40"/>
      <c r="AXP889" s="40"/>
      <c r="AXQ889" s="40"/>
      <c r="AXR889" s="40"/>
      <c r="AXS889" s="40"/>
      <c r="AXT889" s="40"/>
      <c r="AXU889" s="40"/>
      <c r="AXV889" s="40"/>
      <c r="AXW889" s="40"/>
      <c r="AXX889" s="40"/>
      <c r="AXY889" s="40"/>
      <c r="AXZ889" s="40"/>
      <c r="AYA889" s="40"/>
      <c r="AYB889" s="40"/>
      <c r="AYC889" s="40"/>
      <c r="AYD889" s="40"/>
      <c r="AYE889" s="40"/>
      <c r="AYF889" s="40"/>
      <c r="AYG889" s="40"/>
      <c r="AYH889" s="40"/>
      <c r="AYI889" s="40"/>
      <c r="AYJ889" s="40"/>
      <c r="AYK889" s="40"/>
      <c r="AYL889" s="40"/>
      <c r="AYM889" s="40"/>
      <c r="AYN889" s="40"/>
      <c r="AYO889" s="40"/>
      <c r="AYP889" s="40"/>
      <c r="AYQ889" s="40"/>
      <c r="AYR889" s="40"/>
      <c r="AYS889" s="40"/>
      <c r="AYT889" s="40"/>
      <c r="AYU889" s="40"/>
      <c r="AYV889" s="40"/>
      <c r="AYW889" s="40"/>
      <c r="AYX889" s="40"/>
      <c r="AYY889" s="40"/>
      <c r="AYZ889" s="40"/>
      <c r="AZA889" s="40"/>
      <c r="AZB889" s="40"/>
      <c r="AZC889" s="40"/>
      <c r="AZD889" s="40"/>
      <c r="AZE889" s="40"/>
      <c r="AZF889" s="40"/>
      <c r="AZG889" s="40"/>
      <c r="AZH889" s="40"/>
      <c r="AZI889" s="40"/>
      <c r="AZJ889" s="40"/>
      <c r="AZK889" s="40"/>
      <c r="AZL889" s="40"/>
      <c r="AZM889" s="40"/>
      <c r="AZN889" s="40"/>
      <c r="AZO889" s="40"/>
      <c r="AZP889" s="40"/>
      <c r="AZQ889" s="40"/>
      <c r="AZR889" s="40"/>
      <c r="AZS889" s="40"/>
      <c r="AZT889" s="40"/>
      <c r="AZU889" s="40"/>
      <c r="AZV889" s="40"/>
      <c r="AZW889" s="40"/>
      <c r="AZX889" s="40"/>
      <c r="AZY889" s="40"/>
      <c r="AZZ889" s="40"/>
      <c r="BAA889" s="40"/>
      <c r="BAB889" s="40"/>
      <c r="BAC889" s="40"/>
      <c r="BAD889" s="40"/>
      <c r="BAE889" s="40"/>
      <c r="BAF889" s="40"/>
      <c r="BAG889" s="40"/>
      <c r="BAH889" s="40"/>
      <c r="BAI889" s="40"/>
      <c r="BAJ889" s="40"/>
      <c r="BAK889" s="40"/>
      <c r="BAL889" s="40"/>
      <c r="BAM889" s="40"/>
      <c r="BAN889" s="40"/>
      <c r="BAO889" s="40"/>
      <c r="BAP889" s="40"/>
      <c r="BAQ889" s="40"/>
      <c r="BAR889" s="40"/>
      <c r="BAS889" s="40"/>
      <c r="BAT889" s="40"/>
      <c r="BAU889" s="40"/>
      <c r="BAV889" s="40"/>
      <c r="BAW889" s="40"/>
      <c r="BAX889" s="40"/>
      <c r="BAY889" s="40"/>
      <c r="BAZ889" s="40"/>
      <c r="BBA889" s="40"/>
      <c r="BBB889" s="40"/>
      <c r="BBC889" s="40"/>
      <c r="BBD889" s="40"/>
      <c r="BBE889" s="40"/>
      <c r="BBF889" s="40"/>
      <c r="BBG889" s="40"/>
      <c r="BBH889" s="40"/>
      <c r="BBI889" s="40"/>
      <c r="BBJ889" s="40"/>
      <c r="BBK889" s="40"/>
      <c r="BBL889" s="40"/>
      <c r="BBM889" s="40"/>
      <c r="BBN889" s="40"/>
      <c r="BBO889" s="40"/>
      <c r="BBP889" s="40"/>
      <c r="BBQ889" s="40"/>
      <c r="BBR889" s="40"/>
      <c r="BBS889" s="40"/>
      <c r="BBT889" s="40"/>
      <c r="BBU889" s="40"/>
      <c r="BBV889" s="40"/>
      <c r="BBW889" s="40"/>
      <c r="BBX889" s="40"/>
      <c r="BBY889" s="40"/>
      <c r="BBZ889" s="40"/>
      <c r="BCA889" s="40"/>
      <c r="BCB889" s="40"/>
      <c r="BCC889" s="40"/>
      <c r="BCD889" s="40"/>
      <c r="BCE889" s="40"/>
      <c r="BCF889" s="40"/>
      <c r="BCG889" s="40"/>
      <c r="BCH889" s="40"/>
      <c r="BCI889" s="40"/>
      <c r="BCJ889" s="40"/>
      <c r="BCK889" s="40"/>
      <c r="BCL889" s="40"/>
      <c r="BCM889" s="40"/>
      <c r="BCN889" s="40"/>
      <c r="BCO889" s="40"/>
      <c r="BCP889" s="40"/>
      <c r="BCQ889" s="40"/>
      <c r="BCR889" s="40"/>
      <c r="BCS889" s="40"/>
      <c r="BCT889" s="40"/>
      <c r="BCU889" s="40"/>
      <c r="BCV889" s="40"/>
      <c r="BCW889" s="40"/>
      <c r="BCX889" s="40"/>
      <c r="BCY889" s="40"/>
      <c r="BCZ889" s="40"/>
      <c r="BDA889" s="40"/>
      <c r="BDB889" s="40"/>
      <c r="BDC889" s="40"/>
      <c r="BDD889" s="40"/>
      <c r="BDE889" s="40"/>
      <c r="BDF889" s="40"/>
      <c r="BDG889" s="40"/>
      <c r="BDH889" s="40"/>
      <c r="BDI889" s="40"/>
      <c r="BDJ889" s="40"/>
      <c r="BDK889" s="40"/>
      <c r="BDL889" s="40"/>
      <c r="BDM889" s="40"/>
      <c r="BDN889" s="40"/>
      <c r="BDO889" s="40"/>
      <c r="BDP889" s="40"/>
      <c r="BDQ889" s="40"/>
      <c r="BDR889" s="40"/>
      <c r="BDS889" s="40"/>
      <c r="BDT889" s="40"/>
      <c r="BDU889" s="40"/>
      <c r="BDV889" s="40"/>
      <c r="BDW889" s="40"/>
      <c r="BDX889" s="40"/>
      <c r="BDY889" s="40"/>
      <c r="BDZ889" s="40"/>
      <c r="BEA889" s="40"/>
      <c r="BEB889" s="40"/>
      <c r="BEC889" s="40"/>
      <c r="BED889" s="40"/>
      <c r="BEE889" s="40"/>
      <c r="BEF889" s="40"/>
      <c r="BEG889" s="40"/>
      <c r="BEH889" s="40"/>
      <c r="BEI889" s="40"/>
      <c r="BEJ889" s="40"/>
      <c r="BEK889" s="40"/>
      <c r="BEL889" s="40"/>
      <c r="BEM889" s="40"/>
      <c r="BEN889" s="40"/>
      <c r="BEO889" s="40"/>
      <c r="BEP889" s="40"/>
      <c r="BEQ889" s="40"/>
      <c r="BER889" s="40"/>
      <c r="BES889" s="40"/>
      <c r="BET889" s="40"/>
      <c r="BEU889" s="40"/>
      <c r="BEV889" s="40"/>
      <c r="BEW889" s="40"/>
      <c r="BEX889" s="40"/>
      <c r="BEY889" s="40"/>
      <c r="BEZ889" s="40"/>
      <c r="BFA889" s="40"/>
      <c r="BFB889" s="40"/>
      <c r="BFC889" s="40"/>
      <c r="BFD889" s="40"/>
      <c r="BFE889" s="40"/>
      <c r="BFF889" s="40"/>
      <c r="BFG889" s="40"/>
      <c r="BFH889" s="40"/>
      <c r="BFI889" s="40"/>
      <c r="BFJ889" s="40"/>
      <c r="BFK889" s="40"/>
      <c r="BFL889" s="40"/>
      <c r="BFM889" s="40"/>
      <c r="BFN889" s="40"/>
      <c r="BFO889" s="40"/>
      <c r="BFP889" s="40"/>
      <c r="BFQ889" s="40"/>
      <c r="BFR889" s="40"/>
      <c r="BFS889" s="40"/>
      <c r="BFT889" s="40"/>
      <c r="BFU889" s="40"/>
      <c r="BFV889" s="40"/>
      <c r="BFW889" s="40"/>
      <c r="BFX889" s="40"/>
      <c r="BFY889" s="40"/>
      <c r="BFZ889" s="40"/>
      <c r="BGA889" s="40"/>
      <c r="BGB889" s="40"/>
      <c r="BGC889" s="40"/>
      <c r="BGD889" s="40"/>
      <c r="BGE889" s="40"/>
      <c r="BGF889" s="40"/>
      <c r="BGG889" s="40"/>
      <c r="BGH889" s="40"/>
      <c r="BGI889" s="40"/>
      <c r="BGJ889" s="40"/>
      <c r="BGK889" s="40"/>
      <c r="BGL889" s="40"/>
      <c r="BGM889" s="40"/>
      <c r="BGN889" s="40"/>
      <c r="BGO889" s="40"/>
      <c r="BGP889" s="40"/>
      <c r="BGQ889" s="40"/>
      <c r="BGR889" s="40"/>
      <c r="BGS889" s="40"/>
      <c r="BGT889" s="40"/>
      <c r="BGU889" s="40"/>
      <c r="BGV889" s="40"/>
      <c r="BGW889" s="40"/>
      <c r="BGX889" s="40"/>
      <c r="BGY889" s="40"/>
      <c r="BGZ889" s="40"/>
      <c r="BHA889" s="40"/>
      <c r="BHB889" s="40"/>
      <c r="BHC889" s="40"/>
      <c r="BHD889" s="40"/>
      <c r="BHE889" s="40"/>
      <c r="BHF889" s="40"/>
      <c r="BHG889" s="40"/>
      <c r="BHH889" s="40"/>
      <c r="BHI889" s="40"/>
      <c r="BHJ889" s="40"/>
      <c r="BHK889" s="40"/>
      <c r="BHL889" s="40"/>
      <c r="BHM889" s="40"/>
      <c r="BHN889" s="40"/>
      <c r="BHO889" s="40"/>
      <c r="BHP889" s="40"/>
      <c r="BHQ889" s="40"/>
      <c r="BHR889" s="40"/>
      <c r="BHS889" s="40"/>
      <c r="BHT889" s="40"/>
      <c r="BHU889" s="40"/>
      <c r="BHV889" s="40"/>
      <c r="BHW889" s="40"/>
      <c r="BHX889" s="40"/>
      <c r="BHY889" s="40"/>
      <c r="BHZ889" s="40"/>
      <c r="BIA889" s="40"/>
      <c r="BIB889" s="40"/>
      <c r="BIC889" s="40"/>
      <c r="BID889" s="40"/>
      <c r="BIE889" s="40"/>
      <c r="BIF889" s="40"/>
      <c r="BIG889" s="40"/>
      <c r="BIH889" s="40"/>
      <c r="BII889" s="40"/>
      <c r="BIJ889" s="40"/>
      <c r="BIK889" s="40"/>
      <c r="BIL889" s="40"/>
      <c r="BIM889" s="40"/>
      <c r="BIN889" s="40"/>
      <c r="BIO889" s="40"/>
      <c r="BIP889" s="40"/>
      <c r="BIQ889" s="40"/>
      <c r="BIR889" s="40"/>
      <c r="BIS889" s="40"/>
      <c r="BIT889" s="40"/>
      <c r="BIU889" s="40"/>
      <c r="BIV889" s="40"/>
      <c r="BIW889" s="40"/>
      <c r="BIX889" s="40"/>
      <c r="BIY889" s="40"/>
      <c r="BIZ889" s="40"/>
      <c r="BJA889" s="40"/>
      <c r="BJB889" s="40"/>
      <c r="BJC889" s="40"/>
      <c r="BJD889" s="40"/>
      <c r="BJE889" s="40"/>
      <c r="BJF889" s="40"/>
      <c r="BJG889" s="40"/>
      <c r="BJH889" s="40"/>
      <c r="BJI889" s="40"/>
      <c r="BJJ889" s="40"/>
      <c r="BJK889" s="40"/>
      <c r="BJL889" s="40"/>
      <c r="BJM889" s="40"/>
      <c r="BJN889" s="40"/>
      <c r="BJO889" s="40"/>
      <c r="BJP889" s="40"/>
      <c r="BJQ889" s="40"/>
      <c r="BJR889" s="40"/>
      <c r="BJS889" s="40"/>
      <c r="BJT889" s="40"/>
      <c r="BJU889" s="40"/>
      <c r="BJV889" s="40"/>
      <c r="BJW889" s="40"/>
      <c r="BJX889" s="40"/>
      <c r="BJY889" s="40"/>
      <c r="BJZ889" s="40"/>
      <c r="BKA889" s="40"/>
      <c r="BKB889" s="40"/>
      <c r="BKC889" s="40"/>
      <c r="BKD889" s="40"/>
      <c r="BKE889" s="40"/>
      <c r="BKF889" s="40"/>
      <c r="BKG889" s="40"/>
      <c r="BKH889" s="40"/>
      <c r="BKI889" s="40"/>
      <c r="BKJ889" s="40"/>
      <c r="BKK889" s="40"/>
      <c r="BKL889" s="40"/>
      <c r="BKM889" s="40"/>
      <c r="BKN889" s="40"/>
      <c r="BKO889" s="40"/>
      <c r="BKP889" s="40"/>
      <c r="BKQ889" s="40"/>
      <c r="BKR889" s="40"/>
      <c r="BKS889" s="40"/>
      <c r="BKT889" s="40"/>
      <c r="BKU889" s="40"/>
      <c r="BKV889" s="40"/>
      <c r="BKW889" s="40"/>
      <c r="BKX889" s="40"/>
      <c r="BKY889" s="40"/>
      <c r="BKZ889" s="40"/>
      <c r="BLA889" s="40"/>
      <c r="BLB889" s="40"/>
      <c r="BLC889" s="40"/>
      <c r="BLD889" s="40"/>
      <c r="BLE889" s="40"/>
      <c r="BLF889" s="40"/>
      <c r="BLG889" s="40"/>
      <c r="BLH889" s="40"/>
      <c r="BLI889" s="40"/>
      <c r="BLJ889" s="40"/>
      <c r="BLK889" s="40"/>
      <c r="BLL889" s="40"/>
      <c r="BLM889" s="40"/>
      <c r="BLN889" s="40"/>
      <c r="BLO889" s="40"/>
      <c r="BLP889" s="40"/>
      <c r="BLQ889" s="40"/>
      <c r="BLR889" s="40"/>
      <c r="BLS889" s="40"/>
      <c r="BLT889" s="40"/>
      <c r="BLU889" s="40"/>
      <c r="BLV889" s="40"/>
      <c r="BLW889" s="40"/>
      <c r="BLX889" s="40"/>
      <c r="BLY889" s="40"/>
      <c r="BLZ889" s="40"/>
      <c r="BMA889" s="40"/>
      <c r="BMB889" s="40"/>
      <c r="BMC889" s="40"/>
      <c r="BMD889" s="40"/>
      <c r="BME889" s="40"/>
      <c r="BMF889" s="40"/>
      <c r="BMG889" s="40"/>
      <c r="BMH889" s="40"/>
      <c r="BMI889" s="40"/>
      <c r="BMJ889" s="40"/>
      <c r="BMK889" s="40"/>
      <c r="BML889" s="40"/>
      <c r="BMM889" s="40"/>
      <c r="BMN889" s="40"/>
      <c r="BMO889" s="40"/>
      <c r="BMP889" s="40"/>
      <c r="BMQ889" s="40"/>
      <c r="BMR889" s="40"/>
      <c r="BMS889" s="40"/>
      <c r="BMT889" s="40"/>
      <c r="BMU889" s="40"/>
      <c r="BMV889" s="40"/>
      <c r="BMW889" s="40"/>
      <c r="BMX889" s="40"/>
      <c r="BMY889" s="40"/>
      <c r="BMZ889" s="40"/>
      <c r="BNA889" s="40"/>
      <c r="BNB889" s="40"/>
      <c r="BNC889" s="40"/>
      <c r="BND889" s="40"/>
      <c r="BNE889" s="40"/>
      <c r="BNF889" s="40"/>
      <c r="BNG889" s="40"/>
      <c r="BNH889" s="40"/>
      <c r="BNI889" s="40"/>
      <c r="BNJ889" s="40"/>
      <c r="BNK889" s="40"/>
      <c r="BNL889" s="40"/>
      <c r="BNM889" s="40"/>
      <c r="BNN889" s="40"/>
      <c r="BNO889" s="40"/>
      <c r="BNP889" s="40"/>
      <c r="BNQ889" s="40"/>
      <c r="BNR889" s="40"/>
      <c r="BNS889" s="40"/>
      <c r="BNT889" s="40"/>
      <c r="BNU889" s="40"/>
      <c r="BNV889" s="40"/>
      <c r="BNW889" s="40"/>
      <c r="BNX889" s="40"/>
      <c r="BNY889" s="40"/>
      <c r="BNZ889" s="40"/>
      <c r="BOA889" s="40"/>
      <c r="BOB889" s="40"/>
      <c r="BOC889" s="40"/>
      <c r="BOD889" s="40"/>
      <c r="BOE889" s="40"/>
      <c r="BOF889" s="40"/>
      <c r="BOG889" s="40"/>
      <c r="BOH889" s="40"/>
      <c r="BOI889" s="40"/>
      <c r="BOJ889" s="40"/>
      <c r="BOK889" s="40"/>
      <c r="BOL889" s="40"/>
      <c r="BOM889" s="40"/>
      <c r="BON889" s="40"/>
      <c r="BOO889" s="40"/>
      <c r="BOP889" s="40"/>
      <c r="BOQ889" s="40"/>
      <c r="BOR889" s="40"/>
      <c r="BOS889" s="40"/>
      <c r="BOT889" s="40"/>
      <c r="BOU889" s="40"/>
      <c r="BOV889" s="40"/>
      <c r="BOW889" s="40"/>
      <c r="BOX889" s="40"/>
      <c r="BOY889" s="40"/>
      <c r="BOZ889" s="40"/>
      <c r="BPA889" s="40"/>
      <c r="BPB889" s="40"/>
      <c r="BPC889" s="40"/>
      <c r="BPD889" s="40"/>
      <c r="BPE889" s="40"/>
      <c r="BPF889" s="40"/>
      <c r="BPG889" s="40"/>
      <c r="BPH889" s="40"/>
      <c r="BPI889" s="40"/>
      <c r="BPJ889" s="40"/>
      <c r="BPK889" s="40"/>
      <c r="BPL889" s="40"/>
      <c r="BPM889" s="40"/>
      <c r="BPN889" s="40"/>
      <c r="BPO889" s="40"/>
      <c r="BPP889" s="40"/>
      <c r="BPQ889" s="40"/>
      <c r="BPR889" s="40"/>
      <c r="BPS889" s="40"/>
      <c r="BPT889" s="40"/>
      <c r="BPU889" s="40"/>
      <c r="BPV889" s="40"/>
      <c r="BPW889" s="40"/>
      <c r="BPX889" s="40"/>
      <c r="BPY889" s="40"/>
      <c r="BPZ889" s="40"/>
      <c r="BQA889" s="40"/>
      <c r="BQB889" s="40"/>
      <c r="BQC889" s="40"/>
      <c r="BQD889" s="40"/>
      <c r="BQE889" s="40"/>
      <c r="BQF889" s="40"/>
      <c r="BQG889" s="40"/>
      <c r="BQH889" s="40"/>
      <c r="BQI889" s="40"/>
      <c r="BQJ889" s="40"/>
      <c r="BQK889" s="40"/>
      <c r="BQL889" s="40"/>
      <c r="BQM889" s="40"/>
      <c r="BQN889" s="40"/>
      <c r="BQO889" s="40"/>
      <c r="BQP889" s="40"/>
      <c r="BQQ889" s="40"/>
      <c r="BQR889" s="40"/>
      <c r="BQS889" s="40"/>
      <c r="BQT889" s="40"/>
      <c r="BQU889" s="40"/>
      <c r="BQV889" s="40"/>
      <c r="BQW889" s="40"/>
      <c r="BQX889" s="40"/>
      <c r="BQY889" s="40"/>
      <c r="BQZ889" s="40"/>
      <c r="BRA889" s="40"/>
      <c r="BRB889" s="40"/>
      <c r="BRC889" s="40"/>
      <c r="BRD889" s="40"/>
      <c r="BRE889" s="40"/>
      <c r="BRF889" s="40"/>
      <c r="BRG889" s="40"/>
      <c r="BRH889" s="40"/>
      <c r="BRI889" s="40"/>
      <c r="BRJ889" s="40"/>
      <c r="BRK889" s="40"/>
      <c r="BRL889" s="40"/>
      <c r="BRM889" s="40"/>
      <c r="BRN889" s="40"/>
      <c r="BRO889" s="40"/>
      <c r="BRP889" s="40"/>
      <c r="BRQ889" s="40"/>
      <c r="BRR889" s="40"/>
      <c r="BRS889" s="40"/>
      <c r="BRT889" s="40"/>
      <c r="BRU889" s="40"/>
      <c r="BRV889" s="40"/>
      <c r="BRW889" s="40"/>
      <c r="BRX889" s="40"/>
      <c r="BRY889" s="40"/>
      <c r="BRZ889" s="40"/>
      <c r="BSA889" s="40"/>
      <c r="BSB889" s="40"/>
      <c r="BSC889" s="40"/>
      <c r="BSD889" s="40"/>
      <c r="BSE889" s="40"/>
      <c r="BSF889" s="40"/>
      <c r="BSG889" s="40"/>
      <c r="BSH889" s="40"/>
      <c r="BSI889" s="40"/>
      <c r="BSJ889" s="40"/>
      <c r="BSK889" s="40"/>
      <c r="BSL889" s="40"/>
      <c r="BSM889" s="40"/>
      <c r="BSN889" s="40"/>
      <c r="BSO889" s="40"/>
      <c r="BSP889" s="40"/>
      <c r="BSQ889" s="40"/>
      <c r="BSR889" s="40"/>
      <c r="BSS889" s="40"/>
      <c r="BST889" s="40"/>
      <c r="BSU889" s="40"/>
      <c r="BSV889" s="40"/>
      <c r="BSW889" s="40"/>
      <c r="BSX889" s="40"/>
      <c r="BSY889" s="40"/>
      <c r="BSZ889" s="40"/>
      <c r="BTA889" s="40"/>
      <c r="BTB889" s="40"/>
      <c r="BTC889" s="40"/>
      <c r="BTD889" s="40"/>
      <c r="BTE889" s="40"/>
      <c r="BTF889" s="40"/>
      <c r="BTG889" s="40"/>
      <c r="BTH889" s="40"/>
      <c r="BTI889" s="40"/>
      <c r="BTJ889" s="40"/>
      <c r="BTK889" s="40"/>
      <c r="BTL889" s="40"/>
      <c r="BTM889" s="40"/>
      <c r="BTN889" s="40"/>
      <c r="BTO889" s="40"/>
      <c r="BTP889" s="40"/>
      <c r="BTQ889" s="40"/>
      <c r="BTR889" s="40"/>
      <c r="BTS889" s="40"/>
      <c r="BTT889" s="40"/>
      <c r="BTU889" s="40"/>
      <c r="BTV889" s="40"/>
      <c r="BTW889" s="40"/>
      <c r="BTX889" s="40"/>
      <c r="BTY889" s="40"/>
      <c r="BTZ889" s="40"/>
      <c r="BUA889" s="40"/>
      <c r="BUB889" s="40"/>
      <c r="BUC889" s="40"/>
      <c r="BUD889" s="40"/>
      <c r="BUE889" s="40"/>
      <c r="BUF889" s="40"/>
      <c r="BUG889" s="40"/>
      <c r="BUH889" s="40"/>
      <c r="BUI889" s="40"/>
      <c r="BUJ889" s="40"/>
      <c r="BUK889" s="40"/>
      <c r="BUL889" s="40"/>
      <c r="BUM889" s="40"/>
      <c r="BUN889" s="40"/>
      <c r="BUO889" s="40"/>
      <c r="BUP889" s="40"/>
      <c r="BUQ889" s="40"/>
      <c r="BUR889" s="40"/>
      <c r="BUS889" s="40"/>
      <c r="BUT889" s="40"/>
      <c r="BUU889" s="40"/>
      <c r="BUV889" s="40"/>
      <c r="BUW889" s="40"/>
      <c r="BUX889" s="40"/>
      <c r="BUY889" s="40"/>
      <c r="BUZ889" s="40"/>
      <c r="BVA889" s="40"/>
      <c r="BVB889" s="40"/>
      <c r="BVC889" s="40"/>
      <c r="BVD889" s="40"/>
      <c r="BVE889" s="40"/>
      <c r="BVF889" s="40"/>
      <c r="BVG889" s="40"/>
      <c r="BVH889" s="40"/>
      <c r="BVI889" s="40"/>
      <c r="BVJ889" s="40"/>
      <c r="BVK889" s="40"/>
      <c r="BVL889" s="40"/>
      <c r="BVM889" s="40"/>
      <c r="BVN889" s="40"/>
      <c r="BVO889" s="40"/>
      <c r="BVP889" s="40"/>
      <c r="BVQ889" s="40"/>
      <c r="BVR889" s="40"/>
      <c r="BVS889" s="40"/>
      <c r="BVT889" s="40"/>
      <c r="BVU889" s="40"/>
      <c r="BVV889" s="40"/>
      <c r="BVW889" s="40"/>
      <c r="BVX889" s="40"/>
      <c r="BVY889" s="40"/>
      <c r="BVZ889" s="40"/>
      <c r="BWA889" s="40"/>
      <c r="BWB889" s="40"/>
      <c r="BWC889" s="40"/>
      <c r="BWD889" s="40"/>
      <c r="BWE889" s="40"/>
      <c r="BWF889" s="40"/>
      <c r="BWG889" s="40"/>
      <c r="BWH889" s="40"/>
      <c r="BWI889" s="40"/>
      <c r="BWJ889" s="40"/>
      <c r="BWK889" s="40"/>
      <c r="BWL889" s="40"/>
      <c r="BWM889" s="40"/>
      <c r="BWN889" s="40"/>
      <c r="BWO889" s="40"/>
      <c r="BWP889" s="40"/>
      <c r="BWQ889" s="40"/>
      <c r="BWR889" s="40"/>
      <c r="BWS889" s="40"/>
      <c r="BWT889" s="40"/>
      <c r="BWU889" s="40"/>
      <c r="BWV889" s="40"/>
      <c r="BWW889" s="40"/>
      <c r="BWX889" s="40"/>
      <c r="BWY889" s="40"/>
      <c r="BWZ889" s="40"/>
      <c r="BXA889" s="40"/>
      <c r="BXB889" s="40"/>
      <c r="BXC889" s="40"/>
      <c r="BXD889" s="40"/>
      <c r="BXE889" s="40"/>
      <c r="BXF889" s="40"/>
      <c r="BXG889" s="40"/>
      <c r="BXH889" s="40"/>
      <c r="BXI889" s="40"/>
      <c r="BXJ889" s="40"/>
      <c r="BXK889" s="40"/>
      <c r="BXL889" s="40"/>
      <c r="BXM889" s="40"/>
      <c r="BXN889" s="40"/>
      <c r="BXO889" s="40"/>
      <c r="BXP889" s="40"/>
      <c r="BXQ889" s="40"/>
      <c r="BXR889" s="40"/>
      <c r="BXS889" s="40"/>
      <c r="BXT889" s="40"/>
      <c r="BXU889" s="40"/>
      <c r="BXV889" s="40"/>
      <c r="BXW889" s="40"/>
      <c r="BXX889" s="40"/>
      <c r="BXY889" s="40"/>
      <c r="BXZ889" s="40"/>
      <c r="BYA889" s="40"/>
      <c r="BYB889" s="40"/>
      <c r="BYC889" s="40"/>
      <c r="BYD889" s="40"/>
      <c r="BYE889" s="40"/>
      <c r="BYF889" s="40"/>
      <c r="BYG889" s="40"/>
      <c r="BYH889" s="40"/>
      <c r="BYI889" s="40"/>
      <c r="BYJ889" s="40"/>
      <c r="BYK889" s="40"/>
      <c r="BYL889" s="40"/>
      <c r="BYM889" s="40"/>
      <c r="BYN889" s="40"/>
      <c r="BYO889" s="40"/>
      <c r="BYP889" s="40"/>
      <c r="BYQ889" s="40"/>
      <c r="BYR889" s="40"/>
      <c r="BYS889" s="40"/>
      <c r="BYT889" s="40"/>
      <c r="BYU889" s="40"/>
      <c r="BYV889" s="40"/>
      <c r="BYW889" s="40"/>
      <c r="BYX889" s="40"/>
      <c r="BYY889" s="40"/>
      <c r="BYZ889" s="40"/>
      <c r="BZA889" s="40"/>
      <c r="BZB889" s="40"/>
      <c r="BZC889" s="40"/>
      <c r="BZD889" s="40"/>
      <c r="BZE889" s="40"/>
      <c r="BZF889" s="40"/>
      <c r="BZG889" s="40"/>
      <c r="BZH889" s="40"/>
      <c r="BZI889" s="40"/>
      <c r="BZJ889" s="40"/>
      <c r="BZK889" s="40"/>
      <c r="BZL889" s="40"/>
      <c r="BZM889" s="40"/>
      <c r="BZN889" s="40"/>
      <c r="BZO889" s="40"/>
      <c r="BZP889" s="40"/>
      <c r="BZQ889" s="40"/>
      <c r="BZR889" s="40"/>
      <c r="BZS889" s="40"/>
      <c r="BZT889" s="40"/>
      <c r="BZU889" s="40"/>
      <c r="BZV889" s="40"/>
      <c r="BZW889" s="40"/>
      <c r="BZX889" s="40"/>
      <c r="BZY889" s="40"/>
      <c r="BZZ889" s="40"/>
      <c r="CAA889" s="40"/>
      <c r="CAB889" s="40"/>
      <c r="CAC889" s="40"/>
      <c r="CAD889" s="40"/>
      <c r="CAE889" s="40"/>
      <c r="CAF889" s="40"/>
      <c r="CAG889" s="40"/>
      <c r="CAH889" s="40"/>
      <c r="CAI889" s="40"/>
      <c r="CAJ889" s="40"/>
      <c r="CAK889" s="40"/>
      <c r="CAL889" s="40"/>
      <c r="CAM889" s="40"/>
      <c r="CAN889" s="40"/>
      <c r="CAO889" s="40"/>
      <c r="CAP889" s="40"/>
      <c r="CAQ889" s="40"/>
      <c r="CAR889" s="40"/>
      <c r="CAS889" s="40"/>
      <c r="CAT889" s="40"/>
      <c r="CAU889" s="40"/>
      <c r="CAV889" s="40"/>
      <c r="CAW889" s="40"/>
      <c r="CAX889" s="40"/>
      <c r="CAY889" s="40"/>
      <c r="CAZ889" s="40"/>
      <c r="CBA889" s="40"/>
      <c r="CBB889" s="40"/>
      <c r="CBC889" s="40"/>
      <c r="CBD889" s="40"/>
      <c r="CBE889" s="40"/>
      <c r="CBF889" s="40"/>
      <c r="CBG889" s="40"/>
      <c r="CBH889" s="40"/>
      <c r="CBI889" s="40"/>
      <c r="CBJ889" s="40"/>
      <c r="CBK889" s="40"/>
      <c r="CBL889" s="40"/>
      <c r="CBM889" s="40"/>
      <c r="CBN889" s="40"/>
      <c r="CBO889" s="40"/>
      <c r="CBP889" s="40"/>
      <c r="CBQ889" s="40"/>
      <c r="CBR889" s="40"/>
      <c r="CBS889" s="40"/>
      <c r="CBT889" s="40"/>
      <c r="CBU889" s="40"/>
      <c r="CBV889" s="40"/>
      <c r="CBW889" s="40"/>
      <c r="CBX889" s="40"/>
      <c r="CBY889" s="40"/>
      <c r="CBZ889" s="40"/>
      <c r="CCA889" s="40"/>
      <c r="CCB889" s="40"/>
      <c r="CCC889" s="40"/>
      <c r="CCD889" s="40"/>
      <c r="CCE889" s="40"/>
      <c r="CCF889" s="40"/>
      <c r="CCG889" s="40"/>
      <c r="CCH889" s="40"/>
      <c r="CCI889" s="40"/>
      <c r="CCJ889" s="40"/>
      <c r="CCK889" s="40"/>
      <c r="CCL889" s="40"/>
      <c r="CCM889" s="40"/>
      <c r="CCN889" s="40"/>
      <c r="CCO889" s="40"/>
      <c r="CCP889" s="40"/>
      <c r="CCQ889" s="40"/>
      <c r="CCR889" s="40"/>
      <c r="CCS889" s="40"/>
      <c r="CCT889" s="40"/>
      <c r="CCU889" s="40"/>
      <c r="CCV889" s="40"/>
      <c r="CCW889" s="40"/>
      <c r="CCX889" s="40"/>
      <c r="CCY889" s="40"/>
      <c r="CCZ889" s="40"/>
      <c r="CDA889" s="40"/>
      <c r="CDB889" s="40"/>
      <c r="CDC889" s="40"/>
      <c r="CDD889" s="40"/>
      <c r="CDE889" s="40"/>
      <c r="CDF889" s="40"/>
      <c r="CDG889" s="40"/>
      <c r="CDH889" s="40"/>
      <c r="CDI889" s="40"/>
      <c r="CDJ889" s="40"/>
      <c r="CDK889" s="40"/>
      <c r="CDL889" s="40"/>
      <c r="CDM889" s="40"/>
      <c r="CDN889" s="40"/>
      <c r="CDO889" s="40"/>
      <c r="CDP889" s="40"/>
      <c r="CDQ889" s="40"/>
      <c r="CDR889" s="40"/>
      <c r="CDS889" s="40"/>
      <c r="CDT889" s="40"/>
      <c r="CDU889" s="40"/>
      <c r="CDV889" s="40"/>
      <c r="CDW889" s="40"/>
      <c r="CDX889" s="40"/>
      <c r="CDY889" s="40"/>
      <c r="CDZ889" s="40"/>
      <c r="CEA889" s="40"/>
      <c r="CEB889" s="40"/>
      <c r="CEC889" s="40"/>
      <c r="CED889" s="40"/>
      <c r="CEE889" s="40"/>
      <c r="CEF889" s="40"/>
      <c r="CEG889" s="40"/>
      <c r="CEH889" s="40"/>
      <c r="CEI889" s="40"/>
      <c r="CEJ889" s="40"/>
      <c r="CEK889" s="40"/>
      <c r="CEL889" s="40"/>
      <c r="CEM889" s="40"/>
      <c r="CEN889" s="40"/>
      <c r="CEO889" s="40"/>
      <c r="CEP889" s="40"/>
      <c r="CEQ889" s="40"/>
      <c r="CER889" s="40"/>
      <c r="CES889" s="40"/>
      <c r="CET889" s="40"/>
      <c r="CEU889" s="40"/>
      <c r="CEV889" s="40"/>
      <c r="CEW889" s="40"/>
      <c r="CEX889" s="40"/>
      <c r="CEY889" s="40"/>
      <c r="CEZ889" s="40"/>
      <c r="CFA889" s="40"/>
      <c r="CFB889" s="40"/>
      <c r="CFC889" s="40"/>
      <c r="CFD889" s="40"/>
      <c r="CFE889" s="40"/>
      <c r="CFF889" s="40"/>
      <c r="CFG889" s="40"/>
      <c r="CFH889" s="40"/>
      <c r="CFI889" s="40"/>
      <c r="CFJ889" s="40"/>
      <c r="CFK889" s="40"/>
      <c r="CFL889" s="40"/>
      <c r="CFM889" s="40"/>
      <c r="CFN889" s="40"/>
      <c r="CFO889" s="40"/>
      <c r="CFP889" s="40"/>
      <c r="CFQ889" s="40"/>
      <c r="CFR889" s="40"/>
      <c r="CFS889" s="40"/>
      <c r="CFT889" s="40"/>
      <c r="CFU889" s="40"/>
      <c r="CFV889" s="40"/>
      <c r="CFW889" s="40"/>
      <c r="CFX889" s="40"/>
      <c r="CFY889" s="40"/>
      <c r="CFZ889" s="40"/>
      <c r="CGA889" s="40"/>
      <c r="CGB889" s="40"/>
      <c r="CGC889" s="40"/>
      <c r="CGD889" s="40"/>
      <c r="CGE889" s="40"/>
      <c r="CGF889" s="40"/>
      <c r="CGG889" s="40"/>
      <c r="CGH889" s="40"/>
      <c r="CGI889" s="40"/>
      <c r="CGJ889" s="40"/>
      <c r="CGK889" s="40"/>
      <c r="CGL889" s="40"/>
      <c r="CGM889" s="40"/>
      <c r="CGN889" s="40"/>
      <c r="CGO889" s="40"/>
      <c r="CGP889" s="40"/>
      <c r="CGQ889" s="40"/>
      <c r="CGR889" s="40"/>
      <c r="CGS889" s="40"/>
      <c r="CGT889" s="40"/>
      <c r="CGU889" s="40"/>
      <c r="CGV889" s="40"/>
      <c r="CGW889" s="40"/>
      <c r="CGX889" s="40"/>
      <c r="CGY889" s="40"/>
      <c r="CGZ889" s="40"/>
      <c r="CHA889" s="40"/>
      <c r="CHB889" s="40"/>
      <c r="CHC889" s="40"/>
      <c r="CHD889" s="40"/>
      <c r="CHE889" s="40"/>
      <c r="CHF889" s="40"/>
      <c r="CHG889" s="40"/>
      <c r="CHH889" s="40"/>
      <c r="CHI889" s="40"/>
      <c r="CHJ889" s="40"/>
      <c r="CHK889" s="40"/>
      <c r="CHL889" s="40"/>
      <c r="CHM889" s="40"/>
      <c r="CHN889" s="40"/>
      <c r="CHO889" s="40"/>
      <c r="CHP889" s="40"/>
      <c r="CHQ889" s="40"/>
      <c r="CHR889" s="40"/>
      <c r="CHS889" s="40"/>
      <c r="CHT889" s="40"/>
      <c r="CHU889" s="40"/>
      <c r="CHV889" s="40"/>
      <c r="CHW889" s="40"/>
      <c r="CHX889" s="40"/>
      <c r="CHY889" s="40"/>
      <c r="CHZ889" s="40"/>
      <c r="CIA889" s="40"/>
      <c r="CIB889" s="40"/>
      <c r="CIC889" s="40"/>
      <c r="CID889" s="40"/>
      <c r="CIE889" s="40"/>
      <c r="CIF889" s="40"/>
      <c r="CIG889" s="40"/>
      <c r="CIH889" s="40"/>
      <c r="CII889" s="40"/>
      <c r="CIJ889" s="40"/>
      <c r="CIK889" s="40"/>
      <c r="CIL889" s="40"/>
      <c r="CIM889" s="40"/>
      <c r="CIN889" s="40"/>
      <c r="CIO889" s="40"/>
      <c r="CIP889" s="40"/>
      <c r="CIQ889" s="40"/>
      <c r="CIR889" s="40"/>
      <c r="CIS889" s="40"/>
      <c r="CIT889" s="40"/>
      <c r="CIU889" s="40"/>
      <c r="CIV889" s="40"/>
      <c r="CIW889" s="40"/>
      <c r="CIX889" s="40"/>
      <c r="CIY889" s="40"/>
      <c r="CIZ889" s="40"/>
      <c r="CJA889" s="40"/>
      <c r="CJB889" s="40"/>
      <c r="CJC889" s="40"/>
      <c r="CJD889" s="40"/>
      <c r="CJE889" s="40"/>
      <c r="CJF889" s="40"/>
      <c r="CJG889" s="40"/>
      <c r="CJH889" s="40"/>
      <c r="CJI889" s="40"/>
      <c r="CJJ889" s="40"/>
      <c r="CJK889" s="40"/>
      <c r="CJL889" s="40"/>
      <c r="CJM889" s="40"/>
      <c r="CJN889" s="40"/>
      <c r="CJO889" s="40"/>
      <c r="CJP889" s="40"/>
      <c r="CJQ889" s="40"/>
      <c r="CJR889" s="40"/>
      <c r="CJS889" s="40"/>
      <c r="CJT889" s="40"/>
      <c r="CJU889" s="40"/>
      <c r="CJV889" s="40"/>
      <c r="CJW889" s="40"/>
      <c r="CJX889" s="40"/>
      <c r="CJY889" s="40"/>
      <c r="CJZ889" s="40"/>
      <c r="CKA889" s="40"/>
      <c r="CKB889" s="40"/>
      <c r="CKC889" s="40"/>
      <c r="CKD889" s="40"/>
      <c r="CKE889" s="40"/>
      <c r="CKF889" s="40"/>
      <c r="CKG889" s="40"/>
      <c r="CKH889" s="40"/>
      <c r="CKI889" s="40"/>
      <c r="CKJ889" s="40"/>
      <c r="CKK889" s="40"/>
      <c r="CKL889" s="40"/>
      <c r="CKM889" s="40"/>
      <c r="CKN889" s="40"/>
      <c r="CKO889" s="40"/>
      <c r="CKP889" s="40"/>
      <c r="CKQ889" s="40"/>
      <c r="CKR889" s="40"/>
      <c r="CKS889" s="40"/>
      <c r="CKT889" s="40"/>
      <c r="CKU889" s="40"/>
      <c r="CKV889" s="40"/>
      <c r="CKW889" s="40"/>
      <c r="CKX889" s="40"/>
      <c r="CKY889" s="40"/>
      <c r="CKZ889" s="40"/>
      <c r="CLA889" s="40"/>
      <c r="CLB889" s="40"/>
      <c r="CLC889" s="40"/>
      <c r="CLD889" s="40"/>
      <c r="CLE889" s="40"/>
      <c r="CLF889" s="40"/>
      <c r="CLG889" s="40"/>
      <c r="CLH889" s="40"/>
      <c r="CLI889" s="40"/>
      <c r="CLJ889" s="40"/>
      <c r="CLK889" s="40"/>
      <c r="CLL889" s="40"/>
      <c r="CLM889" s="40"/>
      <c r="CLN889" s="40"/>
      <c r="CLO889" s="40"/>
      <c r="CLP889" s="40"/>
      <c r="CLQ889" s="40"/>
      <c r="CLR889" s="40"/>
      <c r="CLS889" s="40"/>
      <c r="CLT889" s="40"/>
      <c r="CLU889" s="40"/>
      <c r="CLV889" s="40"/>
      <c r="CLW889" s="40"/>
      <c r="CLX889" s="40"/>
      <c r="CLY889" s="40"/>
      <c r="CLZ889" s="40"/>
      <c r="CMA889" s="40"/>
      <c r="CMB889" s="40"/>
      <c r="CMC889" s="40"/>
      <c r="CMD889" s="40"/>
      <c r="CME889" s="40"/>
      <c r="CMF889" s="40"/>
      <c r="CMG889" s="40"/>
      <c r="CMH889" s="40"/>
      <c r="CMI889" s="40"/>
      <c r="CMJ889" s="40"/>
      <c r="CMK889" s="40"/>
      <c r="CML889" s="40"/>
      <c r="CMM889" s="40"/>
      <c r="CMN889" s="40"/>
      <c r="CMO889" s="40"/>
      <c r="CMP889" s="40"/>
      <c r="CMQ889" s="40"/>
      <c r="CMR889" s="40"/>
      <c r="CMS889" s="40"/>
      <c r="CMT889" s="40"/>
      <c r="CMU889" s="40"/>
      <c r="CMV889" s="40"/>
      <c r="CMW889" s="40"/>
      <c r="CMX889" s="40"/>
      <c r="CMY889" s="40"/>
      <c r="CMZ889" s="40"/>
      <c r="CNA889" s="40"/>
      <c r="CNB889" s="40"/>
      <c r="CNC889" s="40"/>
      <c r="CND889" s="40"/>
      <c r="CNE889" s="40"/>
      <c r="CNF889" s="40"/>
      <c r="CNG889" s="40"/>
      <c r="CNH889" s="40"/>
      <c r="CNI889" s="40"/>
      <c r="CNJ889" s="40"/>
      <c r="CNK889" s="40"/>
      <c r="CNL889" s="40"/>
      <c r="CNM889" s="40"/>
      <c r="CNN889" s="40"/>
      <c r="CNO889" s="40"/>
      <c r="CNP889" s="40"/>
      <c r="CNQ889" s="40"/>
      <c r="CNR889" s="40"/>
      <c r="CNS889" s="40"/>
      <c r="CNT889" s="40"/>
      <c r="CNU889" s="40"/>
      <c r="CNV889" s="40"/>
      <c r="CNW889" s="40"/>
      <c r="CNX889" s="40"/>
      <c r="CNY889" s="40"/>
      <c r="CNZ889" s="40"/>
      <c r="COA889" s="40"/>
      <c r="COB889" s="40"/>
      <c r="COC889" s="40"/>
      <c r="COD889" s="40"/>
      <c r="COE889" s="40"/>
      <c r="COF889" s="40"/>
      <c r="COG889" s="40"/>
      <c r="COH889" s="40"/>
      <c r="COI889" s="40"/>
      <c r="COJ889" s="40"/>
      <c r="COK889" s="40"/>
      <c r="COL889" s="40"/>
      <c r="COM889" s="40"/>
      <c r="CON889" s="40"/>
      <c r="COO889" s="40"/>
      <c r="COP889" s="40"/>
      <c r="COQ889" s="40"/>
      <c r="COR889" s="40"/>
      <c r="COS889" s="40"/>
      <c r="COT889" s="40"/>
      <c r="COU889" s="40"/>
      <c r="COV889" s="40"/>
      <c r="COW889" s="40"/>
      <c r="COX889" s="40"/>
      <c r="COY889" s="40"/>
      <c r="COZ889" s="40"/>
      <c r="CPA889" s="40"/>
      <c r="CPB889" s="40"/>
      <c r="CPC889" s="40"/>
      <c r="CPD889" s="40"/>
      <c r="CPE889" s="40"/>
      <c r="CPF889" s="40"/>
      <c r="CPG889" s="40"/>
      <c r="CPH889" s="40"/>
      <c r="CPI889" s="40"/>
      <c r="CPJ889" s="40"/>
      <c r="CPK889" s="40"/>
      <c r="CPL889" s="40"/>
      <c r="CPM889" s="40"/>
      <c r="CPN889" s="40"/>
      <c r="CPO889" s="40"/>
      <c r="CPP889" s="40"/>
      <c r="CPQ889" s="40"/>
      <c r="CPR889" s="40"/>
      <c r="CPS889" s="40"/>
      <c r="CPT889" s="40"/>
      <c r="CPU889" s="40"/>
      <c r="CPV889" s="40"/>
      <c r="CPW889" s="40"/>
      <c r="CPX889" s="40"/>
      <c r="CPY889" s="40"/>
      <c r="CPZ889" s="40"/>
      <c r="CQA889" s="40"/>
      <c r="CQB889" s="40"/>
      <c r="CQC889" s="40"/>
      <c r="CQD889" s="40"/>
      <c r="CQE889" s="40"/>
      <c r="CQF889" s="40"/>
      <c r="CQG889" s="40"/>
      <c r="CQH889" s="40"/>
      <c r="CQI889" s="40"/>
      <c r="CQJ889" s="40"/>
      <c r="CQK889" s="40"/>
      <c r="CQL889" s="40"/>
      <c r="CQM889" s="40"/>
      <c r="CQN889" s="40"/>
      <c r="CQO889" s="40"/>
      <c r="CQP889" s="40"/>
      <c r="CQQ889" s="40"/>
      <c r="CQR889" s="40"/>
      <c r="CQS889" s="40"/>
      <c r="CQT889" s="40"/>
      <c r="CQU889" s="40"/>
      <c r="CQV889" s="40"/>
      <c r="CQW889" s="40"/>
      <c r="CQX889" s="40"/>
      <c r="CQY889" s="40"/>
      <c r="CQZ889" s="40"/>
      <c r="CRA889" s="40"/>
      <c r="CRB889" s="40"/>
      <c r="CRC889" s="40"/>
      <c r="CRD889" s="40"/>
      <c r="CRE889" s="40"/>
      <c r="CRF889" s="40"/>
      <c r="CRG889" s="40"/>
      <c r="CRH889" s="40"/>
      <c r="CRI889" s="40"/>
      <c r="CRJ889" s="40"/>
      <c r="CRK889" s="40"/>
      <c r="CRL889" s="40"/>
      <c r="CRM889" s="40"/>
      <c r="CRN889" s="40"/>
      <c r="CRO889" s="40"/>
      <c r="CRP889" s="40"/>
      <c r="CRQ889" s="40"/>
      <c r="CRR889" s="40"/>
      <c r="CRS889" s="40"/>
      <c r="CRT889" s="40"/>
      <c r="CRU889" s="40"/>
      <c r="CRV889" s="40"/>
      <c r="CRW889" s="40"/>
      <c r="CRX889" s="40"/>
      <c r="CRY889" s="40"/>
      <c r="CRZ889" s="40"/>
      <c r="CSA889" s="40"/>
      <c r="CSB889" s="40"/>
      <c r="CSC889" s="40"/>
      <c r="CSD889" s="40"/>
      <c r="CSE889" s="40"/>
      <c r="CSF889" s="40"/>
      <c r="CSG889" s="40"/>
      <c r="CSH889" s="40"/>
      <c r="CSI889" s="40"/>
      <c r="CSJ889" s="40"/>
      <c r="CSK889" s="40"/>
      <c r="CSL889" s="40"/>
      <c r="CSM889" s="40"/>
      <c r="CSN889" s="40"/>
      <c r="CSO889" s="40"/>
      <c r="CSP889" s="40"/>
      <c r="CSQ889" s="40"/>
      <c r="CSR889" s="40"/>
      <c r="CSS889" s="40"/>
      <c r="CST889" s="40"/>
      <c r="CSU889" s="40"/>
      <c r="CSV889" s="40"/>
      <c r="CSW889" s="40"/>
      <c r="CSX889" s="40"/>
      <c r="CSY889" s="40"/>
      <c r="CSZ889" s="40"/>
      <c r="CTA889" s="40"/>
      <c r="CTB889" s="40"/>
      <c r="CTC889" s="40"/>
      <c r="CTD889" s="40"/>
      <c r="CTE889" s="40"/>
      <c r="CTF889" s="40"/>
      <c r="CTG889" s="40"/>
      <c r="CTH889" s="40"/>
      <c r="CTI889" s="40"/>
      <c r="CTJ889" s="40"/>
      <c r="CTK889" s="40"/>
      <c r="CTL889" s="40"/>
      <c r="CTM889" s="40"/>
      <c r="CTN889" s="40"/>
      <c r="CTO889" s="40"/>
      <c r="CTP889" s="40"/>
      <c r="CTQ889" s="40"/>
      <c r="CTR889" s="40"/>
      <c r="CTS889" s="40"/>
      <c r="CTT889" s="40"/>
      <c r="CTU889" s="40"/>
      <c r="CTV889" s="40"/>
      <c r="CTW889" s="40"/>
      <c r="CTX889" s="40"/>
      <c r="CTY889" s="40"/>
      <c r="CTZ889" s="40"/>
      <c r="CUA889" s="40"/>
      <c r="CUB889" s="40"/>
      <c r="CUC889" s="40"/>
      <c r="CUD889" s="40"/>
      <c r="CUE889" s="40"/>
      <c r="CUF889" s="40"/>
      <c r="CUG889" s="40"/>
      <c r="CUH889" s="40"/>
      <c r="CUI889" s="40"/>
      <c r="CUJ889" s="40"/>
      <c r="CUK889" s="40"/>
      <c r="CUL889" s="40"/>
      <c r="CUM889" s="40"/>
      <c r="CUN889" s="40"/>
      <c r="CUO889" s="40"/>
      <c r="CUP889" s="40"/>
      <c r="CUQ889" s="40"/>
      <c r="CUR889" s="40"/>
      <c r="CUS889" s="40"/>
      <c r="CUT889" s="40"/>
      <c r="CUU889" s="40"/>
      <c r="CUV889" s="40"/>
      <c r="CUW889" s="40"/>
      <c r="CUX889" s="40"/>
      <c r="CUY889" s="40"/>
      <c r="CUZ889" s="40"/>
      <c r="CVA889" s="40"/>
      <c r="CVB889" s="40"/>
      <c r="CVC889" s="40"/>
      <c r="CVD889" s="40"/>
      <c r="CVE889" s="40"/>
      <c r="CVF889" s="40"/>
      <c r="CVG889" s="40"/>
      <c r="CVH889" s="40"/>
      <c r="CVI889" s="40"/>
      <c r="CVJ889" s="40"/>
      <c r="CVK889" s="40"/>
      <c r="CVL889" s="40"/>
      <c r="CVM889" s="40"/>
      <c r="CVN889" s="40"/>
      <c r="CVO889" s="40"/>
      <c r="CVP889" s="40"/>
      <c r="CVQ889" s="40"/>
      <c r="CVR889" s="40"/>
      <c r="CVS889" s="40"/>
      <c r="CVT889" s="40"/>
      <c r="CVU889" s="40"/>
      <c r="CVV889" s="40"/>
      <c r="CVW889" s="40"/>
      <c r="CVX889" s="40"/>
      <c r="CVY889" s="40"/>
      <c r="CVZ889" s="40"/>
      <c r="CWA889" s="40"/>
      <c r="CWB889" s="40"/>
      <c r="CWC889" s="40"/>
      <c r="CWD889" s="40"/>
      <c r="CWE889" s="40"/>
      <c r="CWF889" s="40"/>
      <c r="CWG889" s="40"/>
      <c r="CWH889" s="40"/>
      <c r="CWI889" s="40"/>
      <c r="CWJ889" s="40"/>
      <c r="CWK889" s="40"/>
      <c r="CWL889" s="40"/>
      <c r="CWM889" s="40"/>
      <c r="CWN889" s="40"/>
      <c r="CWO889" s="40"/>
      <c r="CWP889" s="40"/>
      <c r="CWQ889" s="40"/>
      <c r="CWR889" s="40"/>
      <c r="CWS889" s="40"/>
      <c r="CWT889" s="40"/>
      <c r="CWU889" s="40"/>
      <c r="CWV889" s="40"/>
      <c r="CWW889" s="40"/>
      <c r="CWX889" s="40"/>
      <c r="CWY889" s="40"/>
      <c r="CWZ889" s="40"/>
      <c r="CXA889" s="40"/>
      <c r="CXB889" s="40"/>
      <c r="CXC889" s="40"/>
      <c r="CXD889" s="40"/>
      <c r="CXE889" s="40"/>
      <c r="CXF889" s="40"/>
      <c r="CXG889" s="40"/>
      <c r="CXH889" s="40"/>
      <c r="CXI889" s="40"/>
      <c r="CXJ889" s="40"/>
      <c r="CXK889" s="40"/>
      <c r="CXL889" s="40"/>
      <c r="CXM889" s="40"/>
      <c r="CXN889" s="40"/>
      <c r="CXO889" s="40"/>
      <c r="CXP889" s="40"/>
      <c r="CXQ889" s="40"/>
      <c r="CXR889" s="40"/>
      <c r="CXS889" s="40"/>
      <c r="CXT889" s="40"/>
      <c r="CXU889" s="40"/>
      <c r="CXV889" s="40"/>
      <c r="CXW889" s="40"/>
      <c r="CXX889" s="40"/>
      <c r="CXY889" s="40"/>
      <c r="CXZ889" s="40"/>
      <c r="CYA889" s="40"/>
      <c r="CYB889" s="40"/>
      <c r="CYC889" s="40"/>
      <c r="CYD889" s="40"/>
      <c r="CYE889" s="40"/>
      <c r="CYF889" s="40"/>
      <c r="CYG889" s="40"/>
      <c r="CYH889" s="40"/>
      <c r="CYI889" s="40"/>
      <c r="CYJ889" s="40"/>
      <c r="CYK889" s="40"/>
      <c r="CYL889" s="40"/>
      <c r="CYM889" s="40"/>
      <c r="CYN889" s="40"/>
      <c r="CYO889" s="40"/>
      <c r="CYP889" s="40"/>
      <c r="CYQ889" s="40"/>
      <c r="CYR889" s="40"/>
      <c r="CYS889" s="40"/>
      <c r="CYT889" s="40"/>
      <c r="CYU889" s="40"/>
      <c r="CYV889" s="40"/>
      <c r="CYW889" s="40"/>
      <c r="CYX889" s="40"/>
      <c r="CYY889" s="40"/>
      <c r="CYZ889" s="40"/>
      <c r="CZA889" s="40"/>
      <c r="CZB889" s="40"/>
      <c r="CZC889" s="40"/>
      <c r="CZD889" s="40"/>
      <c r="CZE889" s="40"/>
      <c r="CZF889" s="40"/>
      <c r="CZG889" s="40"/>
      <c r="CZH889" s="40"/>
      <c r="CZI889" s="40"/>
      <c r="CZJ889" s="40"/>
      <c r="CZK889" s="40"/>
      <c r="CZL889" s="40"/>
      <c r="CZM889" s="40"/>
      <c r="CZN889" s="40"/>
      <c r="CZO889" s="40"/>
      <c r="CZP889" s="40"/>
      <c r="CZQ889" s="40"/>
      <c r="CZR889" s="40"/>
      <c r="CZS889" s="40"/>
      <c r="CZT889" s="40"/>
      <c r="CZU889" s="40"/>
      <c r="CZV889" s="40"/>
      <c r="CZW889" s="40"/>
      <c r="CZX889" s="40"/>
      <c r="CZY889" s="40"/>
      <c r="CZZ889" s="40"/>
      <c r="DAA889" s="40"/>
      <c r="DAB889" s="40"/>
      <c r="DAC889" s="40"/>
      <c r="DAD889" s="40"/>
      <c r="DAE889" s="40"/>
      <c r="DAF889" s="40"/>
      <c r="DAG889" s="40"/>
      <c r="DAH889" s="40"/>
      <c r="DAI889" s="40"/>
      <c r="DAJ889" s="40"/>
      <c r="DAK889" s="40"/>
      <c r="DAL889" s="40"/>
      <c r="DAM889" s="40"/>
      <c r="DAN889" s="40"/>
      <c r="DAO889" s="40"/>
      <c r="DAP889" s="40"/>
      <c r="DAQ889" s="40"/>
      <c r="DAR889" s="40"/>
      <c r="DAS889" s="40"/>
      <c r="DAT889" s="40"/>
      <c r="DAU889" s="40"/>
      <c r="DAV889" s="40"/>
      <c r="DAW889" s="40"/>
      <c r="DAX889" s="40"/>
      <c r="DAY889" s="40"/>
      <c r="DAZ889" s="40"/>
      <c r="DBA889" s="40"/>
      <c r="DBB889" s="40"/>
      <c r="DBC889" s="40"/>
      <c r="DBD889" s="40"/>
      <c r="DBE889" s="40"/>
      <c r="DBF889" s="40"/>
      <c r="DBG889" s="40"/>
      <c r="DBH889" s="40"/>
      <c r="DBI889" s="40"/>
      <c r="DBJ889" s="40"/>
      <c r="DBK889" s="40"/>
      <c r="DBL889" s="40"/>
      <c r="DBM889" s="40"/>
      <c r="DBN889" s="40"/>
      <c r="DBO889" s="40"/>
      <c r="DBP889" s="40"/>
      <c r="DBQ889" s="40"/>
      <c r="DBR889" s="40"/>
      <c r="DBS889" s="40"/>
      <c r="DBT889" s="40"/>
      <c r="DBU889" s="40"/>
      <c r="DBV889" s="40"/>
      <c r="DBW889" s="40"/>
      <c r="DBX889" s="40"/>
      <c r="DBY889" s="40"/>
      <c r="DBZ889" s="40"/>
      <c r="DCA889" s="40"/>
      <c r="DCB889" s="40"/>
      <c r="DCC889" s="40"/>
      <c r="DCD889" s="40"/>
      <c r="DCE889" s="40"/>
      <c r="DCF889" s="40"/>
      <c r="DCG889" s="40"/>
      <c r="DCH889" s="40"/>
      <c r="DCI889" s="40"/>
      <c r="DCJ889" s="40"/>
      <c r="DCK889" s="40"/>
      <c r="DCL889" s="40"/>
      <c r="DCM889" s="40"/>
      <c r="DCN889" s="40"/>
      <c r="DCO889" s="40"/>
      <c r="DCP889" s="40"/>
      <c r="DCQ889" s="40"/>
      <c r="DCR889" s="40"/>
      <c r="DCS889" s="40"/>
      <c r="DCT889" s="40"/>
      <c r="DCU889" s="40"/>
      <c r="DCV889" s="40"/>
      <c r="DCW889" s="40"/>
      <c r="DCX889" s="40"/>
      <c r="DCY889" s="40"/>
      <c r="DCZ889" s="40"/>
      <c r="DDA889" s="40"/>
      <c r="DDB889" s="40"/>
      <c r="DDC889" s="40"/>
      <c r="DDD889" s="40"/>
      <c r="DDE889" s="40"/>
      <c r="DDF889" s="40"/>
      <c r="DDG889" s="40"/>
      <c r="DDH889" s="40"/>
      <c r="DDI889" s="40"/>
      <c r="DDJ889" s="40"/>
      <c r="DDK889" s="40"/>
      <c r="DDL889" s="40"/>
      <c r="DDM889" s="40"/>
      <c r="DDN889" s="40"/>
      <c r="DDO889" s="40"/>
      <c r="DDP889" s="40"/>
      <c r="DDQ889" s="40"/>
      <c r="DDR889" s="40"/>
      <c r="DDS889" s="40"/>
      <c r="DDT889" s="40"/>
      <c r="DDU889" s="40"/>
      <c r="DDV889" s="40"/>
      <c r="DDW889" s="40"/>
      <c r="DDX889" s="40"/>
      <c r="DDY889" s="40"/>
      <c r="DDZ889" s="40"/>
      <c r="DEA889" s="40"/>
      <c r="DEB889" s="40"/>
      <c r="DEC889" s="40"/>
      <c r="DED889" s="40"/>
      <c r="DEE889" s="40"/>
      <c r="DEF889" s="40"/>
      <c r="DEG889" s="40"/>
      <c r="DEH889" s="40"/>
      <c r="DEI889" s="40"/>
      <c r="DEJ889" s="40"/>
      <c r="DEK889" s="40"/>
      <c r="DEL889" s="40"/>
      <c r="DEM889" s="40"/>
      <c r="DEN889" s="40"/>
      <c r="DEO889" s="40"/>
      <c r="DEP889" s="40"/>
      <c r="DEQ889" s="40"/>
      <c r="DER889" s="40"/>
      <c r="DES889" s="40"/>
      <c r="DET889" s="40"/>
      <c r="DEU889" s="40"/>
      <c r="DEV889" s="40"/>
      <c r="DEW889" s="40"/>
      <c r="DEX889" s="40"/>
      <c r="DEY889" s="40"/>
      <c r="DEZ889" s="40"/>
      <c r="DFA889" s="40"/>
      <c r="DFB889" s="40"/>
      <c r="DFC889" s="40"/>
      <c r="DFD889" s="40"/>
      <c r="DFE889" s="40"/>
      <c r="DFF889" s="40"/>
      <c r="DFG889" s="40"/>
      <c r="DFH889" s="40"/>
      <c r="DFI889" s="40"/>
      <c r="DFJ889" s="40"/>
      <c r="DFK889" s="40"/>
      <c r="DFL889" s="40"/>
      <c r="DFM889" s="40"/>
      <c r="DFN889" s="40"/>
      <c r="DFO889" s="40"/>
      <c r="DFP889" s="40"/>
      <c r="DFQ889" s="40"/>
      <c r="DFR889" s="40"/>
      <c r="DFS889" s="40"/>
      <c r="DFT889" s="40"/>
      <c r="DFU889" s="40"/>
      <c r="DFV889" s="40"/>
      <c r="DFW889" s="40"/>
      <c r="DFX889" s="40"/>
      <c r="DFY889" s="40"/>
      <c r="DFZ889" s="40"/>
      <c r="DGA889" s="40"/>
      <c r="DGB889" s="40"/>
      <c r="DGC889" s="40"/>
      <c r="DGD889" s="40"/>
      <c r="DGE889" s="40"/>
      <c r="DGF889" s="40"/>
      <c r="DGG889" s="40"/>
      <c r="DGH889" s="40"/>
      <c r="DGI889" s="40"/>
      <c r="DGJ889" s="40"/>
      <c r="DGK889" s="40"/>
      <c r="DGL889" s="40"/>
      <c r="DGM889" s="40"/>
      <c r="DGN889" s="40"/>
      <c r="DGO889" s="40"/>
      <c r="DGP889" s="40"/>
      <c r="DGQ889" s="40"/>
      <c r="DGR889" s="40"/>
      <c r="DGS889" s="40"/>
      <c r="DGT889" s="40"/>
      <c r="DGU889" s="40"/>
      <c r="DGV889" s="40"/>
      <c r="DGW889" s="40"/>
      <c r="DGX889" s="40"/>
      <c r="DGY889" s="40"/>
      <c r="DGZ889" s="40"/>
      <c r="DHA889" s="40"/>
      <c r="DHB889" s="40"/>
      <c r="DHC889" s="40"/>
      <c r="DHD889" s="40"/>
      <c r="DHE889" s="40"/>
      <c r="DHF889" s="40"/>
      <c r="DHG889" s="40"/>
      <c r="DHH889" s="40"/>
      <c r="DHI889" s="40"/>
      <c r="DHJ889" s="40"/>
      <c r="DHK889" s="40"/>
      <c r="DHL889" s="40"/>
      <c r="DHM889" s="40"/>
      <c r="DHN889" s="40"/>
      <c r="DHO889" s="40"/>
      <c r="DHP889" s="40"/>
      <c r="DHQ889" s="40"/>
      <c r="DHR889" s="40"/>
      <c r="DHS889" s="40"/>
      <c r="DHT889" s="40"/>
      <c r="DHU889" s="40"/>
      <c r="DHV889" s="40"/>
      <c r="DHW889" s="40"/>
      <c r="DHX889" s="40"/>
      <c r="DHY889" s="40"/>
      <c r="DHZ889" s="40"/>
      <c r="DIA889" s="40"/>
      <c r="DIB889" s="40"/>
      <c r="DIC889" s="40"/>
      <c r="DID889" s="40"/>
      <c r="DIE889" s="40"/>
      <c r="DIF889" s="40"/>
      <c r="DIG889" s="40"/>
      <c r="DIH889" s="40"/>
      <c r="DII889" s="40"/>
      <c r="DIJ889" s="40"/>
      <c r="DIK889" s="40"/>
      <c r="DIL889" s="40"/>
      <c r="DIM889" s="40"/>
      <c r="DIN889" s="40"/>
      <c r="DIO889" s="40"/>
      <c r="DIP889" s="40"/>
      <c r="DIQ889" s="40"/>
      <c r="DIR889" s="40"/>
      <c r="DIS889" s="40"/>
      <c r="DIT889" s="40"/>
      <c r="DIU889" s="40"/>
      <c r="DIV889" s="40"/>
      <c r="DIW889" s="40"/>
      <c r="DIX889" s="40"/>
      <c r="DIY889" s="40"/>
      <c r="DIZ889" s="40"/>
      <c r="DJA889" s="40"/>
      <c r="DJB889" s="40"/>
      <c r="DJC889" s="40"/>
      <c r="DJD889" s="40"/>
      <c r="DJE889" s="40"/>
      <c r="DJF889" s="40"/>
      <c r="DJG889" s="40"/>
      <c r="DJH889" s="40"/>
      <c r="DJI889" s="40"/>
      <c r="DJJ889" s="40"/>
      <c r="DJK889" s="40"/>
      <c r="DJL889" s="40"/>
      <c r="DJM889" s="40"/>
      <c r="DJN889" s="40"/>
      <c r="DJO889" s="40"/>
      <c r="DJP889" s="40"/>
      <c r="DJQ889" s="40"/>
      <c r="DJR889" s="40"/>
      <c r="DJS889" s="40"/>
      <c r="DJT889" s="40"/>
      <c r="DJU889" s="40"/>
      <c r="DJV889" s="40"/>
      <c r="DJW889" s="40"/>
      <c r="DJX889" s="40"/>
      <c r="DJY889" s="40"/>
      <c r="DJZ889" s="40"/>
      <c r="DKA889" s="40"/>
      <c r="DKB889" s="40"/>
      <c r="DKC889" s="40"/>
      <c r="DKD889" s="40"/>
      <c r="DKE889" s="40"/>
      <c r="DKF889" s="40"/>
      <c r="DKG889" s="40"/>
      <c r="DKH889" s="40"/>
      <c r="DKI889" s="40"/>
      <c r="DKJ889" s="40"/>
      <c r="DKK889" s="40"/>
      <c r="DKL889" s="40"/>
      <c r="DKM889" s="40"/>
      <c r="DKN889" s="40"/>
      <c r="DKO889" s="40"/>
      <c r="DKP889" s="40"/>
      <c r="DKQ889" s="40"/>
      <c r="DKR889" s="40"/>
      <c r="DKS889" s="40"/>
      <c r="DKT889" s="40"/>
      <c r="DKU889" s="40"/>
      <c r="DKV889" s="40"/>
      <c r="DKW889" s="40"/>
      <c r="DKX889" s="40"/>
      <c r="DKY889" s="40"/>
      <c r="DKZ889" s="40"/>
      <c r="DLA889" s="40"/>
      <c r="DLB889" s="40"/>
      <c r="DLC889" s="40"/>
      <c r="DLD889" s="40"/>
      <c r="DLE889" s="40"/>
      <c r="DLF889" s="40"/>
      <c r="DLG889" s="40"/>
      <c r="DLH889" s="40"/>
      <c r="DLI889" s="40"/>
      <c r="DLJ889" s="40"/>
      <c r="DLK889" s="40"/>
      <c r="DLL889" s="40"/>
      <c r="DLM889" s="40"/>
      <c r="DLN889" s="40"/>
      <c r="DLO889" s="40"/>
      <c r="DLP889" s="40"/>
      <c r="DLQ889" s="40"/>
      <c r="DLR889" s="40"/>
      <c r="DLS889" s="40"/>
      <c r="DLT889" s="40"/>
      <c r="DLU889" s="40"/>
      <c r="DLV889" s="40"/>
      <c r="DLW889" s="40"/>
      <c r="DLX889" s="40"/>
      <c r="DLY889" s="40"/>
      <c r="DLZ889" s="40"/>
      <c r="DMA889" s="40"/>
      <c r="DMB889" s="40"/>
      <c r="DMC889" s="40"/>
      <c r="DMD889" s="40"/>
      <c r="DME889" s="40"/>
      <c r="DMF889" s="40"/>
      <c r="DMG889" s="40"/>
      <c r="DMH889" s="40"/>
      <c r="DMI889" s="40"/>
      <c r="DMJ889" s="40"/>
      <c r="DMK889" s="40"/>
      <c r="DML889" s="40"/>
      <c r="DMM889" s="40"/>
      <c r="DMN889" s="40"/>
      <c r="DMO889" s="40"/>
      <c r="DMP889" s="40"/>
      <c r="DMQ889" s="40"/>
      <c r="DMR889" s="40"/>
      <c r="DMS889" s="40"/>
      <c r="DMT889" s="40"/>
      <c r="DMU889" s="40"/>
      <c r="DMV889" s="40"/>
      <c r="DMW889" s="40"/>
      <c r="DMX889" s="40"/>
      <c r="DMY889" s="40"/>
      <c r="DMZ889" s="40"/>
      <c r="DNA889" s="40"/>
      <c r="DNB889" s="40"/>
      <c r="DNC889" s="40"/>
      <c r="DND889" s="40"/>
      <c r="DNE889" s="40"/>
      <c r="DNF889" s="40"/>
      <c r="DNG889" s="40"/>
      <c r="DNH889" s="40"/>
      <c r="DNI889" s="40"/>
      <c r="DNJ889" s="40"/>
      <c r="DNK889" s="40"/>
      <c r="DNL889" s="40"/>
      <c r="DNM889" s="40"/>
      <c r="DNN889" s="40"/>
      <c r="DNO889" s="40"/>
      <c r="DNP889" s="40"/>
      <c r="DNQ889" s="40"/>
      <c r="DNR889" s="40"/>
      <c r="DNS889" s="40"/>
      <c r="DNT889" s="40"/>
      <c r="DNU889" s="40"/>
      <c r="DNV889" s="40"/>
      <c r="DNW889" s="40"/>
      <c r="DNX889" s="40"/>
      <c r="DNY889" s="40"/>
      <c r="DNZ889" s="40"/>
      <c r="DOA889" s="40"/>
      <c r="DOB889" s="40"/>
      <c r="DOC889" s="40"/>
      <c r="DOD889" s="40"/>
      <c r="DOE889" s="40"/>
      <c r="DOF889" s="40"/>
      <c r="DOG889" s="40"/>
      <c r="DOH889" s="40"/>
      <c r="DOI889" s="40"/>
      <c r="DOJ889" s="40"/>
      <c r="DOK889" s="40"/>
      <c r="DOL889" s="40"/>
      <c r="DOM889" s="40"/>
      <c r="DON889" s="40"/>
      <c r="DOO889" s="40"/>
      <c r="DOP889" s="40"/>
      <c r="DOQ889" s="40"/>
      <c r="DOR889" s="40"/>
      <c r="DOS889" s="40"/>
      <c r="DOT889" s="40"/>
      <c r="DOU889" s="40"/>
      <c r="DOV889" s="40"/>
      <c r="DOW889" s="40"/>
      <c r="DOX889" s="40"/>
      <c r="DOY889" s="40"/>
      <c r="DOZ889" s="40"/>
      <c r="DPA889" s="40"/>
      <c r="DPB889" s="40"/>
      <c r="DPC889" s="40"/>
      <c r="DPD889" s="40"/>
      <c r="DPE889" s="40"/>
      <c r="DPF889" s="40"/>
      <c r="DPG889" s="40"/>
      <c r="DPH889" s="40"/>
      <c r="DPI889" s="40"/>
      <c r="DPJ889" s="40"/>
      <c r="DPK889" s="40"/>
      <c r="DPL889" s="40"/>
      <c r="DPM889" s="40"/>
      <c r="DPN889" s="40"/>
      <c r="DPO889" s="40"/>
      <c r="DPP889" s="40"/>
      <c r="DPQ889" s="40"/>
      <c r="DPR889" s="40"/>
      <c r="DPS889" s="40"/>
      <c r="DPT889" s="40"/>
      <c r="DPU889" s="40"/>
      <c r="DPV889" s="40"/>
      <c r="DPW889" s="40"/>
      <c r="DPX889" s="40"/>
      <c r="DPY889" s="40"/>
      <c r="DPZ889" s="40"/>
      <c r="DQA889" s="40"/>
      <c r="DQB889" s="40"/>
      <c r="DQC889" s="40"/>
      <c r="DQD889" s="40"/>
      <c r="DQE889" s="40"/>
      <c r="DQF889" s="40"/>
      <c r="DQG889" s="40"/>
      <c r="DQH889" s="40"/>
      <c r="DQI889" s="40"/>
      <c r="DQJ889" s="40"/>
      <c r="DQK889" s="40"/>
      <c r="DQL889" s="40"/>
      <c r="DQM889" s="40"/>
      <c r="DQN889" s="40"/>
      <c r="DQO889" s="40"/>
      <c r="DQP889" s="40"/>
      <c r="DQQ889" s="40"/>
      <c r="DQR889" s="40"/>
      <c r="DQS889" s="40"/>
      <c r="DQT889" s="40"/>
      <c r="DQU889" s="40"/>
      <c r="DQV889" s="40"/>
      <c r="DQW889" s="40"/>
      <c r="DQX889" s="40"/>
      <c r="DQY889" s="40"/>
      <c r="DQZ889" s="40"/>
      <c r="DRA889" s="40"/>
      <c r="DRB889" s="40"/>
      <c r="DRC889" s="40"/>
      <c r="DRD889" s="40"/>
      <c r="DRE889" s="40"/>
      <c r="DRF889" s="40"/>
      <c r="DRG889" s="40"/>
      <c r="DRH889" s="40"/>
      <c r="DRI889" s="40"/>
      <c r="DRJ889" s="40"/>
      <c r="DRK889" s="40"/>
      <c r="DRL889" s="40"/>
      <c r="DRM889" s="40"/>
      <c r="DRN889" s="40"/>
      <c r="DRO889" s="40"/>
      <c r="DRP889" s="40"/>
      <c r="DRQ889" s="40"/>
      <c r="DRR889" s="40"/>
      <c r="DRS889" s="40"/>
      <c r="DRT889" s="40"/>
      <c r="DRU889" s="40"/>
      <c r="DRV889" s="40"/>
      <c r="DRW889" s="40"/>
      <c r="DRX889" s="40"/>
      <c r="DRY889" s="40"/>
      <c r="DRZ889" s="40"/>
      <c r="DSA889" s="40"/>
      <c r="DSB889" s="40"/>
      <c r="DSC889" s="40"/>
      <c r="DSD889" s="40"/>
      <c r="DSE889" s="40"/>
      <c r="DSF889" s="40"/>
      <c r="DSG889" s="40"/>
      <c r="DSH889" s="40"/>
      <c r="DSI889" s="40"/>
      <c r="DSJ889" s="40"/>
      <c r="DSK889" s="40"/>
      <c r="DSL889" s="40"/>
      <c r="DSM889" s="40"/>
      <c r="DSN889" s="40"/>
      <c r="DSO889" s="40"/>
      <c r="DSP889" s="40"/>
      <c r="DSQ889" s="40"/>
      <c r="DSR889" s="40"/>
      <c r="DSS889" s="40"/>
      <c r="DST889" s="40"/>
      <c r="DSU889" s="40"/>
      <c r="DSV889" s="40"/>
      <c r="DSW889" s="40"/>
      <c r="DSX889" s="40"/>
      <c r="DSY889" s="40"/>
      <c r="DSZ889" s="40"/>
      <c r="DTA889" s="40"/>
      <c r="DTB889" s="40"/>
      <c r="DTC889" s="40"/>
      <c r="DTD889" s="40"/>
      <c r="DTE889" s="40"/>
      <c r="DTF889" s="40"/>
      <c r="DTG889" s="40"/>
      <c r="DTH889" s="40"/>
      <c r="DTI889" s="40"/>
      <c r="DTJ889" s="40"/>
      <c r="DTK889" s="40"/>
      <c r="DTL889" s="40"/>
      <c r="DTM889" s="40"/>
      <c r="DTN889" s="40"/>
      <c r="DTO889" s="40"/>
      <c r="DTP889" s="40"/>
      <c r="DTQ889" s="40"/>
      <c r="DTR889" s="40"/>
      <c r="DTS889" s="40"/>
      <c r="DTT889" s="40"/>
      <c r="DTU889" s="40"/>
      <c r="DTV889" s="40"/>
      <c r="DTW889" s="40"/>
      <c r="DTX889" s="40"/>
      <c r="DTY889" s="40"/>
      <c r="DTZ889" s="40"/>
      <c r="DUA889" s="40"/>
      <c r="DUB889" s="40"/>
      <c r="DUC889" s="40"/>
      <c r="DUD889" s="40"/>
      <c r="DUE889" s="40"/>
      <c r="DUF889" s="40"/>
      <c r="DUG889" s="40"/>
      <c r="DUH889" s="40"/>
      <c r="DUI889" s="40"/>
      <c r="DUJ889" s="40"/>
      <c r="DUK889" s="40"/>
      <c r="DUL889" s="40"/>
      <c r="DUM889" s="40"/>
      <c r="DUN889" s="40"/>
      <c r="DUO889" s="40"/>
      <c r="DUP889" s="40"/>
      <c r="DUQ889" s="40"/>
      <c r="DUR889" s="40"/>
      <c r="DUS889" s="40"/>
      <c r="DUT889" s="40"/>
      <c r="DUU889" s="40"/>
      <c r="DUV889" s="40"/>
      <c r="DUW889" s="40"/>
      <c r="DUX889" s="40"/>
      <c r="DUY889" s="40"/>
      <c r="DUZ889" s="40"/>
      <c r="DVA889" s="40"/>
      <c r="DVB889" s="40"/>
      <c r="DVC889" s="40"/>
      <c r="DVD889" s="40"/>
      <c r="DVE889" s="40"/>
      <c r="DVF889" s="40"/>
      <c r="DVG889" s="40"/>
      <c r="DVH889" s="40"/>
      <c r="DVI889" s="40"/>
      <c r="DVJ889" s="40"/>
      <c r="DVK889" s="40"/>
      <c r="DVL889" s="40"/>
      <c r="DVM889" s="40"/>
      <c r="DVN889" s="40"/>
      <c r="DVO889" s="40"/>
      <c r="DVP889" s="40"/>
      <c r="DVQ889" s="40"/>
      <c r="DVR889" s="40"/>
      <c r="DVS889" s="40"/>
      <c r="DVT889" s="40"/>
      <c r="DVU889" s="40"/>
      <c r="DVV889" s="40"/>
      <c r="DVW889" s="40"/>
      <c r="DVX889" s="40"/>
      <c r="DVY889" s="40"/>
      <c r="DVZ889" s="40"/>
      <c r="DWA889" s="40"/>
      <c r="DWB889" s="40"/>
      <c r="DWC889" s="40"/>
      <c r="DWD889" s="40"/>
      <c r="DWE889" s="40"/>
      <c r="DWF889" s="40"/>
      <c r="DWG889" s="40"/>
      <c r="DWH889" s="40"/>
      <c r="DWI889" s="40"/>
      <c r="DWJ889" s="40"/>
      <c r="DWK889" s="40"/>
      <c r="DWL889" s="40"/>
      <c r="DWM889" s="40"/>
      <c r="DWN889" s="40"/>
      <c r="DWO889" s="40"/>
      <c r="DWP889" s="40"/>
      <c r="DWQ889" s="40"/>
      <c r="DWR889" s="40"/>
      <c r="DWS889" s="40"/>
      <c r="DWT889" s="40"/>
      <c r="DWU889" s="40"/>
      <c r="DWV889" s="40"/>
      <c r="DWW889" s="40"/>
      <c r="DWX889" s="40"/>
      <c r="DWY889" s="40"/>
      <c r="DWZ889" s="40"/>
      <c r="DXA889" s="40"/>
      <c r="DXB889" s="40"/>
      <c r="DXC889" s="40"/>
      <c r="DXD889" s="40"/>
      <c r="DXE889" s="40"/>
      <c r="DXF889" s="40"/>
      <c r="DXG889" s="40"/>
      <c r="DXH889" s="40"/>
      <c r="DXI889" s="40"/>
      <c r="DXJ889" s="40"/>
      <c r="DXK889" s="40"/>
      <c r="DXL889" s="40"/>
      <c r="DXM889" s="40"/>
      <c r="DXN889" s="40"/>
      <c r="DXO889" s="40"/>
      <c r="DXP889" s="40"/>
      <c r="DXQ889" s="40"/>
      <c r="DXR889" s="40"/>
      <c r="DXS889" s="40"/>
      <c r="DXT889" s="40"/>
      <c r="DXU889" s="40"/>
      <c r="DXV889" s="40"/>
      <c r="DXW889" s="40"/>
      <c r="DXX889" s="40"/>
      <c r="DXY889" s="40"/>
      <c r="DXZ889" s="40"/>
      <c r="DYA889" s="40"/>
      <c r="DYB889" s="40"/>
      <c r="DYC889" s="40"/>
      <c r="DYD889" s="40"/>
      <c r="DYE889" s="40"/>
      <c r="DYF889" s="40"/>
      <c r="DYG889" s="40"/>
      <c r="DYH889" s="40"/>
      <c r="DYI889" s="40"/>
      <c r="DYJ889" s="40"/>
      <c r="DYK889" s="40"/>
      <c r="DYL889" s="40"/>
      <c r="DYM889" s="40"/>
      <c r="DYN889" s="40"/>
      <c r="DYO889" s="40"/>
      <c r="DYP889" s="40"/>
      <c r="DYQ889" s="40"/>
      <c r="DYR889" s="40"/>
      <c r="DYS889" s="40"/>
      <c r="DYT889" s="40"/>
      <c r="DYU889" s="40"/>
      <c r="DYV889" s="40"/>
      <c r="DYW889" s="40"/>
      <c r="DYX889" s="40"/>
      <c r="DYY889" s="40"/>
      <c r="DYZ889" s="40"/>
      <c r="DZA889" s="40"/>
      <c r="DZB889" s="40"/>
      <c r="DZC889" s="40"/>
      <c r="DZD889" s="40"/>
      <c r="DZE889" s="40"/>
      <c r="DZF889" s="40"/>
      <c r="DZG889" s="40"/>
      <c r="DZH889" s="40"/>
      <c r="DZI889" s="40"/>
      <c r="DZJ889" s="40"/>
      <c r="DZK889" s="40"/>
      <c r="DZL889" s="40"/>
      <c r="DZM889" s="40"/>
      <c r="DZN889" s="40"/>
      <c r="DZO889" s="40"/>
      <c r="DZP889" s="40"/>
      <c r="DZQ889" s="40"/>
      <c r="DZR889" s="40"/>
      <c r="DZS889" s="40"/>
      <c r="DZT889" s="40"/>
      <c r="DZU889" s="40"/>
      <c r="DZV889" s="40"/>
      <c r="DZW889" s="40"/>
      <c r="DZX889" s="40"/>
      <c r="DZY889" s="40"/>
      <c r="DZZ889" s="40"/>
      <c r="EAA889" s="40"/>
      <c r="EAB889" s="40"/>
      <c r="EAC889" s="40"/>
      <c r="EAD889" s="40"/>
      <c r="EAE889" s="40"/>
      <c r="EAF889" s="40"/>
      <c r="EAG889" s="40"/>
      <c r="EAH889" s="40"/>
      <c r="EAI889" s="40"/>
      <c r="EAJ889" s="40"/>
      <c r="EAK889" s="40"/>
      <c r="EAL889" s="40"/>
      <c r="EAM889" s="40"/>
      <c r="EAN889" s="40"/>
      <c r="EAO889" s="40"/>
      <c r="EAP889" s="40"/>
      <c r="EAQ889" s="40"/>
      <c r="EAR889" s="40"/>
      <c r="EAS889" s="40"/>
      <c r="EAT889" s="40"/>
      <c r="EAU889" s="40"/>
      <c r="EAV889" s="40"/>
      <c r="EAW889" s="40"/>
      <c r="EAX889" s="40"/>
      <c r="EAY889" s="40"/>
      <c r="EAZ889" s="40"/>
      <c r="EBA889" s="40"/>
      <c r="EBB889" s="40"/>
      <c r="EBC889" s="40"/>
      <c r="EBD889" s="40"/>
      <c r="EBE889" s="40"/>
      <c r="EBF889" s="40"/>
      <c r="EBG889" s="40"/>
      <c r="EBH889" s="40"/>
      <c r="EBI889" s="40"/>
      <c r="EBJ889" s="40"/>
      <c r="EBK889" s="40"/>
      <c r="EBL889" s="40"/>
      <c r="EBM889" s="40"/>
      <c r="EBN889" s="40"/>
      <c r="EBO889" s="40"/>
      <c r="EBP889" s="40"/>
      <c r="EBQ889" s="40"/>
      <c r="EBR889" s="40"/>
      <c r="EBS889" s="40"/>
      <c r="EBT889" s="40"/>
      <c r="EBU889" s="40"/>
      <c r="EBV889" s="40"/>
      <c r="EBW889" s="40"/>
      <c r="EBX889" s="40"/>
      <c r="EBY889" s="40"/>
      <c r="EBZ889" s="40"/>
      <c r="ECA889" s="40"/>
      <c r="ECB889" s="40"/>
      <c r="ECC889" s="40"/>
      <c r="ECD889" s="40"/>
      <c r="ECE889" s="40"/>
      <c r="ECF889" s="40"/>
      <c r="ECG889" s="40"/>
      <c r="ECH889" s="40"/>
      <c r="ECI889" s="40"/>
      <c r="ECJ889" s="40"/>
      <c r="ECK889" s="40"/>
      <c r="ECL889" s="40"/>
      <c r="ECM889" s="40"/>
      <c r="ECN889" s="40"/>
      <c r="ECO889" s="40"/>
      <c r="ECP889" s="40"/>
      <c r="ECQ889" s="40"/>
      <c r="ECR889" s="40"/>
      <c r="ECS889" s="40"/>
      <c r="ECT889" s="40"/>
      <c r="ECU889" s="40"/>
      <c r="ECV889" s="40"/>
      <c r="ECW889" s="40"/>
      <c r="ECX889" s="40"/>
      <c r="ECY889" s="40"/>
      <c r="ECZ889" s="40"/>
      <c r="EDA889" s="40"/>
      <c r="EDB889" s="40"/>
      <c r="EDC889" s="40"/>
      <c r="EDD889" s="40"/>
      <c r="EDE889" s="40"/>
      <c r="EDF889" s="40"/>
      <c r="EDG889" s="40"/>
      <c r="EDH889" s="40"/>
      <c r="EDI889" s="40"/>
      <c r="EDJ889" s="40"/>
      <c r="EDK889" s="40"/>
      <c r="EDL889" s="40"/>
      <c r="EDM889" s="40"/>
      <c r="EDN889" s="40"/>
      <c r="EDO889" s="40"/>
      <c r="EDP889" s="40"/>
      <c r="EDQ889" s="40"/>
      <c r="EDR889" s="40"/>
      <c r="EDS889" s="40"/>
      <c r="EDT889" s="40"/>
      <c r="EDU889" s="40"/>
      <c r="EDV889" s="40"/>
      <c r="EDW889" s="40"/>
      <c r="EDX889" s="40"/>
      <c r="EDY889" s="40"/>
      <c r="EDZ889" s="40"/>
      <c r="EEA889" s="40"/>
      <c r="EEB889" s="40"/>
      <c r="EEC889" s="40"/>
      <c r="EED889" s="40"/>
      <c r="EEE889" s="40"/>
      <c r="EEF889" s="40"/>
      <c r="EEG889" s="40"/>
      <c r="EEH889" s="40"/>
      <c r="EEI889" s="40"/>
      <c r="EEJ889" s="40"/>
      <c r="EEK889" s="40"/>
      <c r="EEL889" s="40"/>
      <c r="EEM889" s="40"/>
      <c r="EEN889" s="40"/>
      <c r="EEO889" s="40"/>
      <c r="EEP889" s="40"/>
      <c r="EEQ889" s="40"/>
      <c r="EER889" s="40"/>
      <c r="EES889" s="40"/>
      <c r="EET889" s="40"/>
      <c r="EEU889" s="40"/>
      <c r="EEV889" s="40"/>
      <c r="EEW889" s="40"/>
      <c r="EEX889" s="40"/>
      <c r="EEY889" s="40"/>
      <c r="EEZ889" s="40"/>
      <c r="EFA889" s="40"/>
      <c r="EFB889" s="40"/>
      <c r="EFC889" s="40"/>
      <c r="EFD889" s="40"/>
      <c r="EFE889" s="40"/>
      <c r="EFF889" s="40"/>
      <c r="EFG889" s="40"/>
      <c r="EFH889" s="40"/>
      <c r="EFI889" s="40"/>
      <c r="EFJ889" s="40"/>
      <c r="EFK889" s="40"/>
      <c r="EFL889" s="40"/>
      <c r="EFM889" s="40"/>
      <c r="EFN889" s="40"/>
      <c r="EFO889" s="40"/>
      <c r="EFP889" s="40"/>
      <c r="EFQ889" s="40"/>
      <c r="EFR889" s="40"/>
      <c r="EFS889" s="40"/>
      <c r="EFT889" s="40"/>
      <c r="EFU889" s="40"/>
      <c r="EFV889" s="40"/>
      <c r="EFW889" s="40"/>
      <c r="EFX889" s="40"/>
      <c r="EFY889" s="40"/>
      <c r="EFZ889" s="40"/>
      <c r="EGA889" s="40"/>
      <c r="EGB889" s="40"/>
      <c r="EGC889" s="40"/>
      <c r="EGD889" s="40"/>
      <c r="EGE889" s="40"/>
      <c r="EGF889" s="40"/>
      <c r="EGG889" s="40"/>
      <c r="EGH889" s="40"/>
      <c r="EGI889" s="40"/>
      <c r="EGJ889" s="40"/>
      <c r="EGK889" s="40"/>
      <c r="EGL889" s="40"/>
      <c r="EGM889" s="40"/>
      <c r="EGN889" s="40"/>
      <c r="EGO889" s="40"/>
      <c r="EGP889" s="40"/>
      <c r="EGQ889" s="40"/>
      <c r="EGR889" s="40"/>
      <c r="EGS889" s="40"/>
      <c r="EGT889" s="40"/>
      <c r="EGU889" s="40"/>
      <c r="EGV889" s="40"/>
      <c r="EGW889" s="40"/>
      <c r="EGX889" s="40"/>
      <c r="EGY889" s="40"/>
      <c r="EGZ889" s="40"/>
      <c r="EHA889" s="40"/>
      <c r="EHB889" s="40"/>
      <c r="EHC889" s="40"/>
      <c r="EHD889" s="40"/>
      <c r="EHE889" s="40"/>
      <c r="EHF889" s="40"/>
      <c r="EHG889" s="40"/>
      <c r="EHH889" s="40"/>
      <c r="EHI889" s="40"/>
      <c r="EHJ889" s="40"/>
      <c r="EHK889" s="40"/>
      <c r="EHL889" s="40"/>
      <c r="EHM889" s="40"/>
      <c r="EHN889" s="40"/>
      <c r="EHO889" s="40"/>
      <c r="EHP889" s="40"/>
      <c r="EHQ889" s="40"/>
      <c r="EHR889" s="40"/>
      <c r="EHS889" s="40"/>
      <c r="EHT889" s="40"/>
      <c r="EHU889" s="40"/>
      <c r="EHV889" s="40"/>
      <c r="EHW889" s="40"/>
      <c r="EHX889" s="40"/>
      <c r="EHY889" s="40"/>
      <c r="EHZ889" s="40"/>
      <c r="EIA889" s="40"/>
      <c r="EIB889" s="40"/>
      <c r="EIC889" s="40"/>
      <c r="EID889" s="40"/>
      <c r="EIE889" s="40"/>
      <c r="EIF889" s="40"/>
      <c r="EIG889" s="40"/>
      <c r="EIH889" s="40"/>
      <c r="EII889" s="40"/>
      <c r="EIJ889" s="40"/>
      <c r="EIK889" s="40"/>
      <c r="EIL889" s="40"/>
      <c r="EIM889" s="40"/>
      <c r="EIN889" s="40"/>
      <c r="EIO889" s="40"/>
      <c r="EIP889" s="40"/>
      <c r="EIQ889" s="40"/>
      <c r="EIR889" s="40"/>
      <c r="EIS889" s="40"/>
      <c r="EIT889" s="40"/>
      <c r="EIU889" s="40"/>
      <c r="EIV889" s="40"/>
      <c r="EIW889" s="40"/>
      <c r="EIX889" s="40"/>
      <c r="EIY889" s="40"/>
      <c r="EIZ889" s="40"/>
      <c r="EJA889" s="40"/>
      <c r="EJB889" s="40"/>
      <c r="EJC889" s="40"/>
      <c r="EJD889" s="40"/>
      <c r="EJE889" s="40"/>
      <c r="EJF889" s="40"/>
      <c r="EJG889" s="40"/>
      <c r="EJH889" s="40"/>
      <c r="EJI889" s="40"/>
      <c r="EJJ889" s="40"/>
      <c r="EJK889" s="40"/>
      <c r="EJL889" s="40"/>
      <c r="EJM889" s="40"/>
      <c r="EJN889" s="40"/>
      <c r="EJO889" s="40"/>
      <c r="EJP889" s="40"/>
      <c r="EJQ889" s="40"/>
      <c r="EJR889" s="40"/>
      <c r="EJS889" s="40"/>
      <c r="EJT889" s="40"/>
      <c r="EJU889" s="40"/>
      <c r="EJV889" s="40"/>
      <c r="EJW889" s="40"/>
      <c r="EJX889" s="40"/>
      <c r="EJY889" s="40"/>
      <c r="EJZ889" s="40"/>
      <c r="EKA889" s="40"/>
      <c r="EKB889" s="40"/>
      <c r="EKC889" s="40"/>
      <c r="EKD889" s="40"/>
      <c r="EKE889" s="40"/>
      <c r="EKF889" s="40"/>
      <c r="EKG889" s="40"/>
      <c r="EKH889" s="40"/>
      <c r="EKI889" s="40"/>
      <c r="EKJ889" s="40"/>
      <c r="EKK889" s="40"/>
      <c r="EKL889" s="40"/>
      <c r="EKM889" s="40"/>
      <c r="EKN889" s="40"/>
      <c r="EKO889" s="40"/>
      <c r="EKP889" s="40"/>
      <c r="EKQ889" s="40"/>
      <c r="EKR889" s="40"/>
      <c r="EKS889" s="40"/>
      <c r="EKT889" s="40"/>
      <c r="EKU889" s="40"/>
      <c r="EKV889" s="40"/>
      <c r="EKW889" s="40"/>
      <c r="EKX889" s="40"/>
      <c r="EKY889" s="40"/>
      <c r="EKZ889" s="40"/>
      <c r="ELA889" s="40"/>
      <c r="ELB889" s="40"/>
      <c r="ELC889" s="40"/>
      <c r="ELD889" s="40"/>
      <c r="ELE889" s="40"/>
      <c r="ELF889" s="40"/>
      <c r="ELG889" s="40"/>
      <c r="ELH889" s="40"/>
      <c r="ELI889" s="40"/>
      <c r="ELJ889" s="40"/>
      <c r="ELK889" s="40"/>
      <c r="ELL889" s="40"/>
      <c r="ELM889" s="40"/>
      <c r="ELN889" s="40"/>
      <c r="ELO889" s="40"/>
      <c r="ELP889" s="40"/>
      <c r="ELQ889" s="40"/>
      <c r="ELR889" s="40"/>
      <c r="ELS889" s="40"/>
      <c r="ELT889" s="40"/>
      <c r="ELU889" s="40"/>
      <c r="ELV889" s="40"/>
      <c r="ELW889" s="40"/>
      <c r="ELX889" s="40"/>
      <c r="ELY889" s="40"/>
      <c r="ELZ889" s="40"/>
      <c r="EMA889" s="40"/>
      <c r="EMB889" s="40"/>
      <c r="EMC889" s="40"/>
      <c r="EMD889" s="40"/>
      <c r="EME889" s="40"/>
      <c r="EMF889" s="40"/>
      <c r="EMG889" s="40"/>
      <c r="EMH889" s="40"/>
      <c r="EMI889" s="40"/>
      <c r="EMJ889" s="40"/>
      <c r="EMK889" s="40"/>
      <c r="EML889" s="40"/>
      <c r="EMM889" s="40"/>
      <c r="EMN889" s="40"/>
      <c r="EMO889" s="40"/>
      <c r="EMP889" s="40"/>
      <c r="EMQ889" s="40"/>
      <c r="EMR889" s="40"/>
      <c r="EMS889" s="40"/>
      <c r="EMT889" s="40"/>
      <c r="EMU889" s="40"/>
      <c r="EMV889" s="40"/>
      <c r="EMW889" s="40"/>
      <c r="EMX889" s="40"/>
      <c r="EMY889" s="40"/>
      <c r="EMZ889" s="40"/>
      <c r="ENA889" s="40"/>
      <c r="ENB889" s="40"/>
      <c r="ENC889" s="40"/>
      <c r="END889" s="40"/>
      <c r="ENE889" s="40"/>
      <c r="ENF889" s="40"/>
      <c r="ENG889" s="40"/>
      <c r="ENH889" s="40"/>
      <c r="ENI889" s="40"/>
      <c r="ENJ889" s="40"/>
      <c r="ENK889" s="40"/>
      <c r="ENL889" s="40"/>
      <c r="ENM889" s="40"/>
      <c r="ENN889" s="40"/>
      <c r="ENO889" s="40"/>
      <c r="ENP889" s="40"/>
      <c r="ENQ889" s="40"/>
      <c r="ENR889" s="40"/>
      <c r="ENS889" s="40"/>
      <c r="ENT889" s="40"/>
      <c r="ENU889" s="40"/>
      <c r="ENV889" s="40"/>
      <c r="ENW889" s="40"/>
      <c r="ENX889" s="40"/>
      <c r="ENY889" s="40"/>
      <c r="ENZ889" s="40"/>
      <c r="EOA889" s="40"/>
      <c r="EOB889" s="40"/>
      <c r="EOC889" s="40"/>
      <c r="EOD889" s="40"/>
      <c r="EOE889" s="40"/>
      <c r="EOF889" s="40"/>
      <c r="EOG889" s="40"/>
      <c r="EOH889" s="40"/>
      <c r="EOI889" s="40"/>
      <c r="EOJ889" s="40"/>
      <c r="EOK889" s="40"/>
      <c r="EOL889" s="40"/>
      <c r="EOM889" s="40"/>
      <c r="EON889" s="40"/>
      <c r="EOO889" s="40"/>
      <c r="EOP889" s="40"/>
      <c r="EOQ889" s="40"/>
      <c r="EOR889" s="40"/>
      <c r="EOS889" s="40"/>
      <c r="EOT889" s="40"/>
      <c r="EOU889" s="40"/>
      <c r="EOV889" s="40"/>
      <c r="EOW889" s="40"/>
      <c r="EOX889" s="40"/>
      <c r="EOY889" s="40"/>
      <c r="EOZ889" s="40"/>
      <c r="EPA889" s="40"/>
      <c r="EPB889" s="40"/>
      <c r="EPC889" s="40"/>
      <c r="EPD889" s="40"/>
      <c r="EPE889" s="40"/>
      <c r="EPF889" s="40"/>
      <c r="EPG889" s="40"/>
      <c r="EPH889" s="40"/>
      <c r="EPI889" s="40"/>
      <c r="EPJ889" s="40"/>
      <c r="EPK889" s="40"/>
      <c r="EPL889" s="40"/>
      <c r="EPM889" s="40"/>
      <c r="EPN889" s="40"/>
      <c r="EPO889" s="40"/>
      <c r="EPP889" s="40"/>
      <c r="EPQ889" s="40"/>
      <c r="EPR889" s="40"/>
      <c r="EPS889" s="40"/>
      <c r="EPT889" s="40"/>
      <c r="EPU889" s="40"/>
      <c r="EPV889" s="40"/>
      <c r="EPW889" s="40"/>
      <c r="EPX889" s="40"/>
      <c r="EPY889" s="40"/>
      <c r="EPZ889" s="40"/>
      <c r="EQA889" s="40"/>
      <c r="EQB889" s="40"/>
      <c r="EQC889" s="40"/>
      <c r="EQD889" s="40"/>
      <c r="EQE889" s="40"/>
      <c r="EQF889" s="40"/>
      <c r="EQG889" s="40"/>
      <c r="EQH889" s="40"/>
      <c r="EQI889" s="40"/>
      <c r="EQJ889" s="40"/>
      <c r="EQK889" s="40"/>
      <c r="EQL889" s="40"/>
      <c r="EQM889" s="40"/>
      <c r="EQN889" s="40"/>
      <c r="EQO889" s="40"/>
      <c r="EQP889" s="40"/>
      <c r="EQQ889" s="40"/>
      <c r="EQR889" s="40"/>
      <c r="EQS889" s="40"/>
      <c r="EQT889" s="40"/>
      <c r="EQU889" s="40"/>
      <c r="EQV889" s="40"/>
      <c r="EQW889" s="40"/>
      <c r="EQX889" s="40"/>
      <c r="EQY889" s="40"/>
      <c r="EQZ889" s="40"/>
      <c r="ERA889" s="40"/>
      <c r="ERB889" s="40"/>
      <c r="ERC889" s="40"/>
      <c r="ERD889" s="40"/>
      <c r="ERE889" s="40"/>
      <c r="ERF889" s="40"/>
      <c r="ERG889" s="40"/>
      <c r="ERH889" s="40"/>
      <c r="ERI889" s="40"/>
      <c r="ERJ889" s="40"/>
      <c r="ERK889" s="40"/>
      <c r="ERL889" s="40"/>
      <c r="ERM889" s="40"/>
      <c r="ERN889" s="40"/>
      <c r="ERO889" s="40"/>
      <c r="ERP889" s="40"/>
      <c r="ERQ889" s="40"/>
      <c r="ERR889" s="40"/>
      <c r="ERS889" s="40"/>
      <c r="ERT889" s="40"/>
      <c r="ERU889" s="40"/>
      <c r="ERV889" s="40"/>
      <c r="ERW889" s="40"/>
      <c r="ERX889" s="40"/>
      <c r="ERY889" s="40"/>
      <c r="ERZ889" s="40"/>
      <c r="ESA889" s="40"/>
      <c r="ESB889" s="40"/>
      <c r="ESC889" s="40"/>
      <c r="ESD889" s="40"/>
      <c r="ESE889" s="40"/>
      <c r="ESF889" s="40"/>
      <c r="ESG889" s="40"/>
      <c r="ESH889" s="40"/>
      <c r="ESI889" s="40"/>
      <c r="ESJ889" s="40"/>
      <c r="ESK889" s="40"/>
      <c r="ESL889" s="40"/>
      <c r="ESM889" s="40"/>
      <c r="ESN889" s="40"/>
      <c r="ESO889" s="40"/>
      <c r="ESP889" s="40"/>
      <c r="ESQ889" s="40"/>
      <c r="ESR889" s="40"/>
      <c r="ESS889" s="40"/>
      <c r="EST889" s="40"/>
      <c r="ESU889" s="40"/>
      <c r="ESV889" s="40"/>
      <c r="ESW889" s="40"/>
      <c r="ESX889" s="40"/>
      <c r="ESY889" s="40"/>
      <c r="ESZ889" s="40"/>
      <c r="ETA889" s="40"/>
      <c r="ETB889" s="40"/>
      <c r="ETC889" s="40"/>
      <c r="ETD889" s="40"/>
      <c r="ETE889" s="40"/>
      <c r="ETF889" s="40"/>
      <c r="ETG889" s="40"/>
      <c r="ETH889" s="40"/>
      <c r="ETI889" s="40"/>
      <c r="ETJ889" s="40"/>
      <c r="ETK889" s="40"/>
      <c r="ETL889" s="40"/>
      <c r="ETM889" s="40"/>
      <c r="ETN889" s="40"/>
      <c r="ETO889" s="40"/>
      <c r="ETP889" s="40"/>
      <c r="ETQ889" s="40"/>
      <c r="ETR889" s="40"/>
      <c r="ETS889" s="40"/>
      <c r="ETT889" s="40"/>
      <c r="ETU889" s="40"/>
      <c r="ETV889" s="40"/>
      <c r="ETW889" s="40"/>
      <c r="ETX889" s="40"/>
      <c r="ETY889" s="40"/>
      <c r="ETZ889" s="40"/>
      <c r="EUA889" s="40"/>
      <c r="EUB889" s="40"/>
      <c r="EUC889" s="40"/>
      <c r="EUD889" s="40"/>
      <c r="EUE889" s="40"/>
      <c r="EUF889" s="40"/>
      <c r="EUG889" s="40"/>
      <c r="EUH889" s="40"/>
      <c r="EUI889" s="40"/>
      <c r="EUJ889" s="40"/>
      <c r="EUK889" s="40"/>
      <c r="EUL889" s="40"/>
      <c r="EUM889" s="40"/>
      <c r="EUN889" s="40"/>
      <c r="EUO889" s="40"/>
      <c r="EUP889" s="40"/>
      <c r="EUQ889" s="40"/>
      <c r="EUR889" s="40"/>
      <c r="EUS889" s="40"/>
      <c r="EUT889" s="40"/>
      <c r="EUU889" s="40"/>
      <c r="EUV889" s="40"/>
      <c r="EUW889" s="40"/>
      <c r="EUX889" s="40"/>
      <c r="EUY889" s="40"/>
      <c r="EUZ889" s="40"/>
      <c r="EVA889" s="40"/>
      <c r="EVB889" s="40"/>
      <c r="EVC889" s="40"/>
      <c r="EVD889" s="40"/>
      <c r="EVE889" s="40"/>
      <c r="EVF889" s="40"/>
      <c r="EVG889" s="40"/>
      <c r="EVH889" s="40"/>
      <c r="EVI889" s="40"/>
      <c r="EVJ889" s="40"/>
      <c r="EVK889" s="40"/>
      <c r="EVL889" s="40"/>
      <c r="EVM889" s="40"/>
      <c r="EVN889" s="40"/>
      <c r="EVO889" s="40"/>
      <c r="EVP889" s="40"/>
      <c r="EVQ889" s="40"/>
      <c r="EVR889" s="40"/>
      <c r="EVS889" s="40"/>
      <c r="EVT889" s="40"/>
      <c r="EVU889" s="40"/>
      <c r="EVV889" s="40"/>
      <c r="EVW889" s="40"/>
      <c r="EVX889" s="40"/>
      <c r="EVY889" s="40"/>
      <c r="EVZ889" s="40"/>
      <c r="EWA889" s="40"/>
      <c r="EWB889" s="40"/>
      <c r="EWC889" s="40"/>
      <c r="EWD889" s="40"/>
      <c r="EWE889" s="40"/>
      <c r="EWF889" s="40"/>
      <c r="EWG889" s="40"/>
      <c r="EWH889" s="40"/>
      <c r="EWI889" s="40"/>
      <c r="EWJ889" s="40"/>
      <c r="EWK889" s="40"/>
      <c r="EWL889" s="40"/>
      <c r="EWM889" s="40"/>
      <c r="EWN889" s="40"/>
      <c r="EWO889" s="40"/>
      <c r="EWP889" s="40"/>
      <c r="EWQ889" s="40"/>
      <c r="EWR889" s="40"/>
      <c r="EWS889" s="40"/>
      <c r="EWT889" s="40"/>
      <c r="EWU889" s="40"/>
      <c r="EWV889" s="40"/>
      <c r="EWW889" s="40"/>
      <c r="EWX889" s="40"/>
      <c r="EWY889" s="40"/>
      <c r="EWZ889" s="40"/>
      <c r="EXA889" s="40"/>
      <c r="EXB889" s="40"/>
      <c r="EXC889" s="40"/>
      <c r="EXD889" s="40"/>
      <c r="EXE889" s="40"/>
      <c r="EXF889" s="40"/>
      <c r="EXG889" s="40"/>
      <c r="EXH889" s="40"/>
      <c r="EXI889" s="40"/>
      <c r="EXJ889" s="40"/>
      <c r="EXK889" s="40"/>
      <c r="EXL889" s="40"/>
      <c r="EXM889" s="40"/>
      <c r="EXN889" s="40"/>
      <c r="EXO889" s="40"/>
      <c r="EXP889" s="40"/>
      <c r="EXQ889" s="40"/>
      <c r="EXR889" s="40"/>
      <c r="EXS889" s="40"/>
      <c r="EXT889" s="40"/>
      <c r="EXU889" s="40"/>
      <c r="EXV889" s="40"/>
      <c r="EXW889" s="40"/>
      <c r="EXX889" s="40"/>
      <c r="EXY889" s="40"/>
      <c r="EXZ889" s="40"/>
      <c r="EYA889" s="40"/>
      <c r="EYB889" s="40"/>
      <c r="EYC889" s="40"/>
      <c r="EYD889" s="40"/>
      <c r="EYE889" s="40"/>
      <c r="EYF889" s="40"/>
      <c r="EYG889" s="40"/>
      <c r="EYH889" s="40"/>
      <c r="EYI889" s="40"/>
      <c r="EYJ889" s="40"/>
      <c r="EYK889" s="40"/>
      <c r="EYL889" s="40"/>
      <c r="EYM889" s="40"/>
      <c r="EYN889" s="40"/>
      <c r="EYO889" s="40"/>
      <c r="EYP889" s="40"/>
      <c r="EYQ889" s="40"/>
      <c r="EYR889" s="40"/>
      <c r="EYS889" s="40"/>
      <c r="EYT889" s="40"/>
      <c r="EYU889" s="40"/>
      <c r="EYV889" s="40"/>
      <c r="EYW889" s="40"/>
      <c r="EYX889" s="40"/>
      <c r="EYY889" s="40"/>
      <c r="EYZ889" s="40"/>
      <c r="EZA889" s="40"/>
      <c r="EZB889" s="40"/>
      <c r="EZC889" s="40"/>
      <c r="EZD889" s="40"/>
      <c r="EZE889" s="40"/>
      <c r="EZF889" s="40"/>
      <c r="EZG889" s="40"/>
      <c r="EZH889" s="40"/>
      <c r="EZI889" s="40"/>
      <c r="EZJ889" s="40"/>
      <c r="EZK889" s="40"/>
      <c r="EZL889" s="40"/>
      <c r="EZM889" s="40"/>
      <c r="EZN889" s="40"/>
      <c r="EZO889" s="40"/>
      <c r="EZP889" s="40"/>
      <c r="EZQ889" s="40"/>
      <c r="EZR889" s="40"/>
      <c r="EZS889" s="40"/>
      <c r="EZT889" s="40"/>
      <c r="EZU889" s="40"/>
      <c r="EZV889" s="40"/>
      <c r="EZW889" s="40"/>
      <c r="EZX889" s="40"/>
      <c r="EZY889" s="40"/>
      <c r="EZZ889" s="40"/>
      <c r="FAA889" s="40"/>
      <c r="FAB889" s="40"/>
      <c r="FAC889" s="40"/>
      <c r="FAD889" s="40"/>
      <c r="FAE889" s="40"/>
      <c r="FAF889" s="40"/>
      <c r="FAG889" s="40"/>
      <c r="FAH889" s="40"/>
      <c r="FAI889" s="40"/>
      <c r="FAJ889" s="40"/>
      <c r="FAK889" s="40"/>
      <c r="FAL889" s="40"/>
      <c r="FAM889" s="40"/>
      <c r="FAN889" s="40"/>
      <c r="FAO889" s="40"/>
      <c r="FAP889" s="40"/>
      <c r="FAQ889" s="40"/>
      <c r="FAR889" s="40"/>
      <c r="FAS889" s="40"/>
      <c r="FAT889" s="40"/>
      <c r="FAU889" s="40"/>
      <c r="FAV889" s="40"/>
      <c r="FAW889" s="40"/>
      <c r="FAX889" s="40"/>
      <c r="FAY889" s="40"/>
      <c r="FAZ889" s="40"/>
      <c r="FBA889" s="40"/>
      <c r="FBB889" s="40"/>
      <c r="FBC889" s="40"/>
      <c r="FBD889" s="40"/>
      <c r="FBE889" s="40"/>
      <c r="FBF889" s="40"/>
      <c r="FBG889" s="40"/>
      <c r="FBH889" s="40"/>
      <c r="FBI889" s="40"/>
      <c r="FBJ889" s="40"/>
      <c r="FBK889" s="40"/>
      <c r="FBL889" s="40"/>
      <c r="FBM889" s="40"/>
      <c r="FBN889" s="40"/>
      <c r="FBO889" s="40"/>
      <c r="FBP889" s="40"/>
      <c r="FBQ889" s="40"/>
      <c r="FBR889" s="40"/>
      <c r="FBS889" s="40"/>
      <c r="FBT889" s="40"/>
      <c r="FBU889" s="40"/>
      <c r="FBV889" s="40"/>
      <c r="FBW889" s="40"/>
      <c r="FBX889" s="40"/>
      <c r="FBY889" s="40"/>
      <c r="FBZ889" s="40"/>
      <c r="FCA889" s="40"/>
      <c r="FCB889" s="40"/>
      <c r="FCC889" s="40"/>
      <c r="FCD889" s="40"/>
      <c r="FCE889" s="40"/>
      <c r="FCF889" s="40"/>
      <c r="FCG889" s="40"/>
      <c r="FCH889" s="40"/>
      <c r="FCI889" s="40"/>
      <c r="FCJ889" s="40"/>
      <c r="FCK889" s="40"/>
      <c r="FCL889" s="40"/>
      <c r="FCM889" s="40"/>
      <c r="FCN889" s="40"/>
      <c r="FCO889" s="40"/>
      <c r="FCP889" s="40"/>
      <c r="FCQ889" s="40"/>
      <c r="FCR889" s="40"/>
      <c r="FCS889" s="40"/>
      <c r="FCT889" s="40"/>
      <c r="FCU889" s="40"/>
      <c r="FCV889" s="40"/>
      <c r="FCW889" s="40"/>
      <c r="FCX889" s="40"/>
      <c r="FCY889" s="40"/>
      <c r="FCZ889" s="40"/>
      <c r="FDA889" s="40"/>
      <c r="FDB889" s="40"/>
      <c r="FDC889" s="40"/>
      <c r="FDD889" s="40"/>
      <c r="FDE889" s="40"/>
      <c r="FDF889" s="40"/>
      <c r="FDG889" s="40"/>
      <c r="FDH889" s="40"/>
      <c r="FDI889" s="40"/>
      <c r="FDJ889" s="40"/>
      <c r="FDK889" s="40"/>
      <c r="FDL889" s="40"/>
      <c r="FDM889" s="40"/>
      <c r="FDN889" s="40"/>
      <c r="FDO889" s="40"/>
      <c r="FDP889" s="40"/>
      <c r="FDQ889" s="40"/>
      <c r="FDR889" s="40"/>
      <c r="FDS889" s="40"/>
      <c r="FDT889" s="40"/>
      <c r="FDU889" s="40"/>
      <c r="FDV889" s="40"/>
      <c r="FDW889" s="40"/>
      <c r="FDX889" s="40"/>
      <c r="FDY889" s="40"/>
      <c r="FDZ889" s="40"/>
      <c r="FEA889" s="40"/>
      <c r="FEB889" s="40"/>
      <c r="FEC889" s="40"/>
      <c r="FED889" s="40"/>
      <c r="FEE889" s="40"/>
      <c r="FEF889" s="40"/>
      <c r="FEG889" s="40"/>
      <c r="FEH889" s="40"/>
      <c r="FEI889" s="40"/>
      <c r="FEJ889" s="40"/>
      <c r="FEK889" s="40"/>
      <c r="FEL889" s="40"/>
      <c r="FEM889" s="40"/>
      <c r="FEN889" s="40"/>
      <c r="FEO889" s="40"/>
      <c r="FEP889" s="40"/>
      <c r="FEQ889" s="40"/>
      <c r="FER889" s="40"/>
      <c r="FES889" s="40"/>
      <c r="FET889" s="40"/>
      <c r="FEU889" s="40"/>
      <c r="FEV889" s="40"/>
      <c r="FEW889" s="40"/>
      <c r="FEX889" s="40"/>
      <c r="FEY889" s="40"/>
      <c r="FEZ889" s="40"/>
      <c r="FFA889" s="40"/>
      <c r="FFB889" s="40"/>
      <c r="FFC889" s="40"/>
      <c r="FFD889" s="40"/>
      <c r="FFE889" s="40"/>
      <c r="FFF889" s="40"/>
      <c r="FFG889" s="40"/>
      <c r="FFH889" s="40"/>
      <c r="FFI889" s="40"/>
      <c r="FFJ889" s="40"/>
      <c r="FFK889" s="40"/>
      <c r="FFL889" s="40"/>
      <c r="FFM889" s="40"/>
      <c r="FFN889" s="40"/>
      <c r="FFO889" s="40"/>
      <c r="FFP889" s="40"/>
      <c r="FFQ889" s="40"/>
      <c r="FFR889" s="40"/>
      <c r="FFS889" s="40"/>
      <c r="FFT889" s="40"/>
      <c r="FFU889" s="40"/>
      <c r="FFV889" s="40"/>
      <c r="FFW889" s="40"/>
      <c r="FFX889" s="40"/>
      <c r="FFY889" s="40"/>
      <c r="FFZ889" s="40"/>
      <c r="FGA889" s="40"/>
      <c r="FGB889" s="40"/>
      <c r="FGC889" s="40"/>
      <c r="FGD889" s="40"/>
      <c r="FGE889" s="40"/>
      <c r="FGF889" s="40"/>
      <c r="FGG889" s="40"/>
      <c r="FGH889" s="40"/>
      <c r="FGI889" s="40"/>
      <c r="FGJ889" s="40"/>
      <c r="FGK889" s="40"/>
      <c r="FGL889" s="40"/>
      <c r="FGM889" s="40"/>
      <c r="FGN889" s="40"/>
      <c r="FGO889" s="40"/>
      <c r="FGP889" s="40"/>
      <c r="FGQ889" s="40"/>
      <c r="FGR889" s="40"/>
      <c r="FGS889" s="40"/>
      <c r="FGT889" s="40"/>
      <c r="FGU889" s="40"/>
      <c r="FGV889" s="40"/>
      <c r="FGW889" s="40"/>
      <c r="FGX889" s="40"/>
      <c r="FGY889" s="40"/>
      <c r="FGZ889" s="40"/>
      <c r="FHA889" s="40"/>
      <c r="FHB889" s="40"/>
      <c r="FHC889" s="40"/>
      <c r="FHD889" s="40"/>
      <c r="FHE889" s="40"/>
      <c r="FHF889" s="40"/>
      <c r="FHG889" s="40"/>
      <c r="FHH889" s="40"/>
      <c r="FHI889" s="40"/>
      <c r="FHJ889" s="40"/>
      <c r="FHK889" s="40"/>
      <c r="FHL889" s="40"/>
      <c r="FHM889" s="40"/>
      <c r="FHN889" s="40"/>
      <c r="FHO889" s="40"/>
      <c r="FHP889" s="40"/>
      <c r="FHQ889" s="40"/>
      <c r="FHR889" s="40"/>
      <c r="FHS889" s="40"/>
      <c r="FHT889" s="40"/>
      <c r="FHU889" s="40"/>
      <c r="FHV889" s="40"/>
      <c r="FHW889" s="40"/>
      <c r="FHX889" s="40"/>
      <c r="FHY889" s="40"/>
      <c r="FHZ889" s="40"/>
      <c r="FIA889" s="40"/>
      <c r="FIB889" s="40"/>
      <c r="FIC889" s="40"/>
      <c r="FID889" s="40"/>
      <c r="FIE889" s="40"/>
      <c r="FIF889" s="40"/>
      <c r="FIG889" s="40"/>
      <c r="FIH889" s="40"/>
      <c r="FII889" s="40"/>
      <c r="FIJ889" s="40"/>
      <c r="FIK889" s="40"/>
      <c r="FIL889" s="40"/>
      <c r="FIM889" s="40"/>
      <c r="FIN889" s="40"/>
      <c r="FIO889" s="40"/>
      <c r="FIP889" s="40"/>
      <c r="FIQ889" s="40"/>
      <c r="FIR889" s="40"/>
      <c r="FIS889" s="40"/>
      <c r="FIT889" s="40"/>
      <c r="FIU889" s="40"/>
      <c r="FIV889" s="40"/>
      <c r="FIW889" s="40"/>
      <c r="FIX889" s="40"/>
      <c r="FIY889" s="40"/>
      <c r="FIZ889" s="40"/>
      <c r="FJA889" s="40"/>
      <c r="FJB889" s="40"/>
      <c r="FJC889" s="40"/>
      <c r="FJD889" s="40"/>
      <c r="FJE889" s="40"/>
      <c r="FJF889" s="40"/>
      <c r="FJG889" s="40"/>
      <c r="FJH889" s="40"/>
      <c r="FJI889" s="40"/>
      <c r="FJJ889" s="40"/>
      <c r="FJK889" s="40"/>
      <c r="FJL889" s="40"/>
      <c r="FJM889" s="40"/>
      <c r="FJN889" s="40"/>
      <c r="FJO889" s="40"/>
      <c r="FJP889" s="40"/>
      <c r="FJQ889" s="40"/>
      <c r="FJR889" s="40"/>
      <c r="FJS889" s="40"/>
      <c r="FJT889" s="40"/>
      <c r="FJU889" s="40"/>
      <c r="FJV889" s="40"/>
      <c r="FJW889" s="40"/>
      <c r="FJX889" s="40"/>
      <c r="FJY889" s="40"/>
      <c r="FJZ889" s="40"/>
      <c r="FKA889" s="40"/>
      <c r="FKB889" s="40"/>
      <c r="FKC889" s="40"/>
      <c r="FKD889" s="40"/>
      <c r="FKE889" s="40"/>
      <c r="FKF889" s="40"/>
      <c r="FKG889" s="40"/>
      <c r="FKH889" s="40"/>
      <c r="FKI889" s="40"/>
      <c r="FKJ889" s="40"/>
      <c r="FKK889" s="40"/>
      <c r="FKL889" s="40"/>
      <c r="FKM889" s="40"/>
      <c r="FKN889" s="40"/>
      <c r="FKO889" s="40"/>
      <c r="FKP889" s="40"/>
      <c r="FKQ889" s="40"/>
      <c r="FKR889" s="40"/>
      <c r="FKS889" s="40"/>
      <c r="FKT889" s="40"/>
      <c r="FKU889" s="40"/>
      <c r="FKV889" s="40"/>
      <c r="FKW889" s="40"/>
      <c r="FKX889" s="40"/>
      <c r="FKY889" s="40"/>
      <c r="FKZ889" s="40"/>
      <c r="FLA889" s="40"/>
      <c r="FLB889" s="40"/>
      <c r="FLC889" s="40"/>
      <c r="FLD889" s="40"/>
      <c r="FLE889" s="40"/>
      <c r="FLF889" s="40"/>
      <c r="FLG889" s="40"/>
      <c r="FLH889" s="40"/>
      <c r="FLI889" s="40"/>
      <c r="FLJ889" s="40"/>
      <c r="FLK889" s="40"/>
      <c r="FLL889" s="40"/>
      <c r="FLM889" s="40"/>
      <c r="FLN889" s="40"/>
      <c r="FLO889" s="40"/>
      <c r="FLP889" s="40"/>
      <c r="FLQ889" s="40"/>
      <c r="FLR889" s="40"/>
      <c r="FLS889" s="40"/>
      <c r="FLT889" s="40"/>
      <c r="FLU889" s="40"/>
      <c r="FLV889" s="40"/>
      <c r="FLW889" s="40"/>
      <c r="FLX889" s="40"/>
      <c r="FLY889" s="40"/>
      <c r="FLZ889" s="40"/>
      <c r="FMA889" s="40"/>
      <c r="FMB889" s="40"/>
      <c r="FMC889" s="40"/>
      <c r="FMD889" s="40"/>
      <c r="FME889" s="40"/>
      <c r="FMF889" s="40"/>
      <c r="FMG889" s="40"/>
      <c r="FMH889" s="40"/>
      <c r="FMI889" s="40"/>
      <c r="FMJ889" s="40"/>
      <c r="FMK889" s="40"/>
      <c r="FML889" s="40"/>
      <c r="FMM889" s="40"/>
      <c r="FMN889" s="40"/>
      <c r="FMO889" s="40"/>
      <c r="FMP889" s="40"/>
      <c r="FMQ889" s="40"/>
      <c r="FMR889" s="40"/>
      <c r="FMS889" s="40"/>
      <c r="FMT889" s="40"/>
      <c r="FMU889" s="40"/>
      <c r="FMV889" s="40"/>
      <c r="FMW889" s="40"/>
      <c r="FMX889" s="40"/>
      <c r="FMY889" s="40"/>
      <c r="FMZ889" s="40"/>
      <c r="FNA889" s="40"/>
      <c r="FNB889" s="40"/>
      <c r="FNC889" s="40"/>
      <c r="FND889" s="40"/>
      <c r="FNE889" s="40"/>
      <c r="FNF889" s="40"/>
      <c r="FNG889" s="40"/>
      <c r="FNH889" s="40"/>
      <c r="FNI889" s="40"/>
      <c r="FNJ889" s="40"/>
      <c r="FNK889" s="40"/>
      <c r="FNL889" s="40"/>
      <c r="FNM889" s="40"/>
      <c r="FNN889" s="40"/>
      <c r="FNO889" s="40"/>
      <c r="FNP889" s="40"/>
      <c r="FNQ889" s="40"/>
      <c r="FNR889" s="40"/>
      <c r="FNS889" s="40"/>
      <c r="FNT889" s="40"/>
      <c r="FNU889" s="40"/>
      <c r="FNV889" s="40"/>
      <c r="FNW889" s="40"/>
      <c r="FNX889" s="40"/>
      <c r="FNY889" s="40"/>
      <c r="FNZ889" s="40"/>
      <c r="FOA889" s="40"/>
      <c r="FOB889" s="40"/>
      <c r="FOC889" s="40"/>
      <c r="FOD889" s="40"/>
      <c r="FOE889" s="40"/>
      <c r="FOF889" s="40"/>
      <c r="FOG889" s="40"/>
      <c r="FOH889" s="40"/>
      <c r="FOI889" s="40"/>
      <c r="FOJ889" s="40"/>
      <c r="FOK889" s="40"/>
      <c r="FOL889" s="40"/>
      <c r="FOM889" s="40"/>
      <c r="FON889" s="40"/>
      <c r="FOO889" s="40"/>
      <c r="FOP889" s="40"/>
      <c r="FOQ889" s="40"/>
      <c r="FOR889" s="40"/>
      <c r="FOS889" s="40"/>
      <c r="FOT889" s="40"/>
      <c r="FOU889" s="40"/>
      <c r="FOV889" s="40"/>
      <c r="FOW889" s="40"/>
      <c r="FOX889" s="40"/>
      <c r="FOY889" s="40"/>
      <c r="FOZ889" s="40"/>
      <c r="FPA889" s="40"/>
      <c r="FPB889" s="40"/>
      <c r="FPC889" s="40"/>
      <c r="FPD889" s="40"/>
      <c r="FPE889" s="40"/>
      <c r="FPF889" s="40"/>
      <c r="FPG889" s="40"/>
      <c r="FPH889" s="40"/>
      <c r="FPI889" s="40"/>
      <c r="FPJ889" s="40"/>
      <c r="FPK889" s="40"/>
      <c r="FPL889" s="40"/>
      <c r="FPM889" s="40"/>
      <c r="FPN889" s="40"/>
      <c r="FPO889" s="40"/>
      <c r="FPP889" s="40"/>
      <c r="FPQ889" s="40"/>
      <c r="FPR889" s="40"/>
      <c r="FPS889" s="40"/>
      <c r="FPT889" s="40"/>
      <c r="FPU889" s="40"/>
      <c r="FPV889" s="40"/>
      <c r="FPW889" s="40"/>
      <c r="FPX889" s="40"/>
      <c r="FPY889" s="40"/>
      <c r="FPZ889" s="40"/>
      <c r="FQA889" s="40"/>
      <c r="FQB889" s="40"/>
      <c r="FQC889" s="40"/>
      <c r="FQD889" s="40"/>
      <c r="FQE889" s="40"/>
      <c r="FQF889" s="40"/>
      <c r="FQG889" s="40"/>
      <c r="FQH889" s="40"/>
      <c r="FQI889" s="40"/>
      <c r="FQJ889" s="40"/>
      <c r="FQK889" s="40"/>
      <c r="FQL889" s="40"/>
      <c r="FQM889" s="40"/>
      <c r="FQN889" s="40"/>
      <c r="FQO889" s="40"/>
      <c r="FQP889" s="40"/>
      <c r="FQQ889" s="40"/>
      <c r="FQR889" s="40"/>
      <c r="FQS889" s="40"/>
      <c r="FQT889" s="40"/>
      <c r="FQU889" s="40"/>
      <c r="FQV889" s="40"/>
      <c r="FQW889" s="40"/>
      <c r="FQX889" s="40"/>
      <c r="FQY889" s="40"/>
      <c r="FQZ889" s="40"/>
      <c r="FRA889" s="40"/>
      <c r="FRB889" s="40"/>
      <c r="FRC889" s="40"/>
      <c r="FRD889" s="40"/>
      <c r="FRE889" s="40"/>
      <c r="FRF889" s="40"/>
      <c r="FRG889" s="40"/>
      <c r="FRH889" s="40"/>
      <c r="FRI889" s="40"/>
      <c r="FRJ889" s="40"/>
      <c r="FRK889" s="40"/>
      <c r="FRL889" s="40"/>
      <c r="FRM889" s="40"/>
      <c r="FRN889" s="40"/>
      <c r="FRO889" s="40"/>
      <c r="FRP889" s="40"/>
      <c r="FRQ889" s="40"/>
      <c r="FRR889" s="40"/>
      <c r="FRS889" s="40"/>
      <c r="FRT889" s="40"/>
      <c r="FRU889" s="40"/>
      <c r="FRV889" s="40"/>
      <c r="FRW889" s="40"/>
      <c r="FRX889" s="40"/>
      <c r="FRY889" s="40"/>
      <c r="FRZ889" s="40"/>
      <c r="FSA889" s="40"/>
      <c r="FSB889" s="40"/>
      <c r="FSC889" s="40"/>
      <c r="FSD889" s="40"/>
      <c r="FSE889" s="40"/>
      <c r="FSF889" s="40"/>
      <c r="FSG889" s="40"/>
      <c r="FSH889" s="40"/>
      <c r="FSI889" s="40"/>
      <c r="FSJ889" s="40"/>
      <c r="FSK889" s="40"/>
      <c r="FSL889" s="40"/>
      <c r="FSM889" s="40"/>
      <c r="FSN889" s="40"/>
      <c r="FSO889" s="40"/>
      <c r="FSP889" s="40"/>
      <c r="FSQ889" s="40"/>
      <c r="FSR889" s="40"/>
      <c r="FSS889" s="40"/>
      <c r="FST889" s="40"/>
      <c r="FSU889" s="40"/>
      <c r="FSV889" s="40"/>
      <c r="FSW889" s="40"/>
      <c r="FSX889" s="40"/>
      <c r="FSY889" s="40"/>
      <c r="FSZ889" s="40"/>
      <c r="FTA889" s="40"/>
      <c r="FTB889" s="40"/>
      <c r="FTC889" s="40"/>
      <c r="FTD889" s="40"/>
      <c r="FTE889" s="40"/>
      <c r="FTF889" s="40"/>
      <c r="FTG889" s="40"/>
      <c r="FTH889" s="40"/>
      <c r="FTI889" s="40"/>
      <c r="FTJ889" s="40"/>
      <c r="FTK889" s="40"/>
      <c r="FTL889" s="40"/>
      <c r="FTM889" s="40"/>
      <c r="FTN889" s="40"/>
      <c r="FTO889" s="40"/>
      <c r="FTP889" s="40"/>
      <c r="FTQ889" s="40"/>
      <c r="FTR889" s="40"/>
      <c r="FTS889" s="40"/>
      <c r="FTT889" s="40"/>
      <c r="FTU889" s="40"/>
      <c r="FTV889" s="40"/>
      <c r="FTW889" s="40"/>
      <c r="FTX889" s="40"/>
      <c r="FTY889" s="40"/>
      <c r="FTZ889" s="40"/>
      <c r="FUA889" s="40"/>
      <c r="FUB889" s="40"/>
      <c r="FUC889" s="40"/>
      <c r="FUD889" s="40"/>
      <c r="FUE889" s="40"/>
      <c r="FUF889" s="40"/>
      <c r="FUG889" s="40"/>
      <c r="FUH889" s="40"/>
      <c r="FUI889" s="40"/>
      <c r="FUJ889" s="40"/>
      <c r="FUK889" s="40"/>
      <c r="FUL889" s="40"/>
      <c r="FUM889" s="40"/>
      <c r="FUN889" s="40"/>
      <c r="FUO889" s="40"/>
      <c r="FUP889" s="40"/>
      <c r="FUQ889" s="40"/>
      <c r="FUR889" s="40"/>
      <c r="FUS889" s="40"/>
      <c r="FUT889" s="40"/>
      <c r="FUU889" s="40"/>
      <c r="FUV889" s="40"/>
      <c r="FUW889" s="40"/>
      <c r="FUX889" s="40"/>
      <c r="FUY889" s="40"/>
      <c r="FUZ889" s="40"/>
      <c r="FVA889" s="40"/>
      <c r="FVB889" s="40"/>
      <c r="FVC889" s="40"/>
      <c r="FVD889" s="40"/>
      <c r="FVE889" s="40"/>
      <c r="FVF889" s="40"/>
      <c r="FVG889" s="40"/>
      <c r="FVH889" s="40"/>
      <c r="FVI889" s="40"/>
      <c r="FVJ889" s="40"/>
      <c r="FVK889" s="40"/>
      <c r="FVL889" s="40"/>
      <c r="FVM889" s="40"/>
      <c r="FVN889" s="40"/>
      <c r="FVO889" s="40"/>
      <c r="FVP889" s="40"/>
      <c r="FVQ889" s="40"/>
      <c r="FVR889" s="40"/>
      <c r="FVS889" s="40"/>
      <c r="FVT889" s="40"/>
      <c r="FVU889" s="40"/>
      <c r="FVV889" s="40"/>
      <c r="FVW889" s="40"/>
      <c r="FVX889" s="40"/>
      <c r="FVY889" s="40"/>
      <c r="FVZ889" s="40"/>
      <c r="FWA889" s="40"/>
      <c r="FWB889" s="40"/>
      <c r="FWC889" s="40"/>
      <c r="FWD889" s="40"/>
      <c r="FWE889" s="40"/>
      <c r="FWF889" s="40"/>
      <c r="FWG889" s="40"/>
      <c r="FWH889" s="40"/>
      <c r="FWI889" s="40"/>
      <c r="FWJ889" s="40"/>
      <c r="FWK889" s="40"/>
      <c r="FWL889" s="40"/>
      <c r="FWM889" s="40"/>
      <c r="FWN889" s="40"/>
      <c r="FWO889" s="40"/>
      <c r="FWP889" s="40"/>
      <c r="FWQ889" s="40"/>
      <c r="FWR889" s="40"/>
      <c r="FWS889" s="40"/>
      <c r="FWT889" s="40"/>
      <c r="FWU889" s="40"/>
      <c r="FWV889" s="40"/>
      <c r="FWW889" s="40"/>
      <c r="FWX889" s="40"/>
      <c r="FWY889" s="40"/>
      <c r="FWZ889" s="40"/>
      <c r="FXA889" s="40"/>
      <c r="FXB889" s="40"/>
      <c r="FXC889" s="40"/>
      <c r="FXD889" s="40"/>
      <c r="FXE889" s="40"/>
      <c r="FXF889" s="40"/>
      <c r="FXG889" s="40"/>
      <c r="FXH889" s="40"/>
      <c r="FXI889" s="40"/>
      <c r="FXJ889" s="40"/>
      <c r="FXK889" s="40"/>
      <c r="FXL889" s="40"/>
      <c r="FXM889" s="40"/>
      <c r="FXN889" s="40"/>
      <c r="FXO889" s="40"/>
      <c r="FXP889" s="40"/>
      <c r="FXQ889" s="40"/>
      <c r="FXR889" s="40"/>
      <c r="FXS889" s="40"/>
      <c r="FXT889" s="40"/>
      <c r="FXU889" s="40"/>
      <c r="FXV889" s="40"/>
      <c r="FXW889" s="40"/>
      <c r="FXX889" s="40"/>
      <c r="FXY889" s="40"/>
      <c r="FXZ889" s="40"/>
      <c r="FYA889" s="40"/>
      <c r="FYB889" s="40"/>
      <c r="FYC889" s="40"/>
      <c r="FYD889" s="40"/>
      <c r="FYE889" s="40"/>
      <c r="FYF889" s="40"/>
      <c r="FYG889" s="40"/>
      <c r="FYH889" s="40"/>
      <c r="FYI889" s="40"/>
      <c r="FYJ889" s="40"/>
      <c r="FYK889" s="40"/>
      <c r="FYL889" s="40"/>
      <c r="FYM889" s="40"/>
      <c r="FYN889" s="40"/>
      <c r="FYO889" s="40"/>
      <c r="FYP889" s="40"/>
      <c r="FYQ889" s="40"/>
      <c r="FYR889" s="40"/>
      <c r="FYS889" s="40"/>
      <c r="FYT889" s="40"/>
      <c r="FYU889" s="40"/>
      <c r="FYV889" s="40"/>
      <c r="FYW889" s="40"/>
      <c r="FYX889" s="40"/>
      <c r="FYY889" s="40"/>
      <c r="FYZ889" s="40"/>
      <c r="FZA889" s="40"/>
      <c r="FZB889" s="40"/>
      <c r="FZC889" s="40"/>
      <c r="FZD889" s="40"/>
      <c r="FZE889" s="40"/>
      <c r="FZF889" s="40"/>
      <c r="FZG889" s="40"/>
      <c r="FZH889" s="40"/>
      <c r="FZI889" s="40"/>
      <c r="FZJ889" s="40"/>
      <c r="FZK889" s="40"/>
      <c r="FZL889" s="40"/>
      <c r="FZM889" s="40"/>
      <c r="FZN889" s="40"/>
      <c r="FZO889" s="40"/>
      <c r="FZP889" s="40"/>
      <c r="FZQ889" s="40"/>
      <c r="FZR889" s="40"/>
      <c r="FZS889" s="40"/>
      <c r="FZT889" s="40"/>
      <c r="FZU889" s="40"/>
      <c r="FZV889" s="40"/>
      <c r="FZW889" s="40"/>
      <c r="FZX889" s="40"/>
      <c r="FZY889" s="40"/>
      <c r="FZZ889" s="40"/>
      <c r="GAA889" s="40"/>
      <c r="GAB889" s="40"/>
      <c r="GAC889" s="40"/>
      <c r="GAD889" s="40"/>
      <c r="GAE889" s="40"/>
      <c r="GAF889" s="40"/>
      <c r="GAG889" s="40"/>
      <c r="GAH889" s="40"/>
      <c r="GAI889" s="40"/>
      <c r="GAJ889" s="40"/>
      <c r="GAK889" s="40"/>
      <c r="GAL889" s="40"/>
      <c r="GAM889" s="40"/>
      <c r="GAN889" s="40"/>
      <c r="GAO889" s="40"/>
      <c r="GAP889" s="40"/>
      <c r="GAQ889" s="40"/>
      <c r="GAR889" s="40"/>
      <c r="GAS889" s="40"/>
      <c r="GAT889" s="40"/>
      <c r="GAU889" s="40"/>
      <c r="GAV889" s="40"/>
      <c r="GAW889" s="40"/>
      <c r="GAX889" s="40"/>
      <c r="GAY889" s="40"/>
      <c r="GAZ889" s="40"/>
      <c r="GBA889" s="40"/>
      <c r="GBB889" s="40"/>
      <c r="GBC889" s="40"/>
      <c r="GBD889" s="40"/>
      <c r="GBE889" s="40"/>
      <c r="GBF889" s="40"/>
      <c r="GBG889" s="40"/>
      <c r="GBH889" s="40"/>
      <c r="GBI889" s="40"/>
      <c r="GBJ889" s="40"/>
      <c r="GBK889" s="40"/>
      <c r="GBL889" s="40"/>
      <c r="GBM889" s="40"/>
      <c r="GBN889" s="40"/>
      <c r="GBO889" s="40"/>
      <c r="GBP889" s="40"/>
      <c r="GBQ889" s="40"/>
      <c r="GBR889" s="40"/>
      <c r="GBS889" s="40"/>
      <c r="GBT889" s="40"/>
      <c r="GBU889" s="40"/>
      <c r="GBV889" s="40"/>
      <c r="GBW889" s="40"/>
      <c r="GBX889" s="40"/>
      <c r="GBY889" s="40"/>
      <c r="GBZ889" s="40"/>
      <c r="GCA889" s="40"/>
      <c r="GCB889" s="40"/>
      <c r="GCC889" s="40"/>
      <c r="GCD889" s="40"/>
      <c r="GCE889" s="40"/>
      <c r="GCF889" s="40"/>
      <c r="GCG889" s="40"/>
      <c r="GCH889" s="40"/>
      <c r="GCI889" s="40"/>
      <c r="GCJ889" s="40"/>
      <c r="GCK889" s="40"/>
      <c r="GCL889" s="40"/>
      <c r="GCM889" s="40"/>
      <c r="GCN889" s="40"/>
      <c r="GCO889" s="40"/>
      <c r="GCP889" s="40"/>
      <c r="GCQ889" s="40"/>
      <c r="GCR889" s="40"/>
      <c r="GCS889" s="40"/>
      <c r="GCT889" s="40"/>
      <c r="GCU889" s="40"/>
      <c r="GCV889" s="40"/>
      <c r="GCW889" s="40"/>
      <c r="GCX889" s="40"/>
      <c r="GCY889" s="40"/>
      <c r="GCZ889" s="40"/>
      <c r="GDA889" s="40"/>
      <c r="GDB889" s="40"/>
      <c r="GDC889" s="40"/>
      <c r="GDD889" s="40"/>
      <c r="GDE889" s="40"/>
      <c r="GDF889" s="40"/>
      <c r="GDG889" s="40"/>
      <c r="GDH889" s="40"/>
      <c r="GDI889" s="40"/>
      <c r="GDJ889" s="40"/>
      <c r="GDK889" s="40"/>
      <c r="GDL889" s="40"/>
      <c r="GDM889" s="40"/>
      <c r="GDN889" s="40"/>
      <c r="GDO889" s="40"/>
      <c r="GDP889" s="40"/>
      <c r="GDQ889" s="40"/>
      <c r="GDR889" s="40"/>
      <c r="GDS889" s="40"/>
      <c r="GDT889" s="40"/>
      <c r="GDU889" s="40"/>
      <c r="GDV889" s="40"/>
      <c r="GDW889" s="40"/>
      <c r="GDX889" s="40"/>
      <c r="GDY889" s="40"/>
      <c r="GDZ889" s="40"/>
      <c r="GEA889" s="40"/>
      <c r="GEB889" s="40"/>
      <c r="GEC889" s="40"/>
      <c r="GED889" s="40"/>
      <c r="GEE889" s="40"/>
      <c r="GEF889" s="40"/>
      <c r="GEG889" s="40"/>
      <c r="GEH889" s="40"/>
      <c r="GEI889" s="40"/>
      <c r="GEJ889" s="40"/>
      <c r="GEK889" s="40"/>
      <c r="GEL889" s="40"/>
      <c r="GEM889" s="40"/>
      <c r="GEN889" s="40"/>
      <c r="GEO889" s="40"/>
      <c r="GEP889" s="40"/>
      <c r="GEQ889" s="40"/>
      <c r="GER889" s="40"/>
      <c r="GES889" s="40"/>
      <c r="GET889" s="40"/>
      <c r="GEU889" s="40"/>
      <c r="GEV889" s="40"/>
      <c r="GEW889" s="40"/>
      <c r="GEX889" s="40"/>
      <c r="GEY889" s="40"/>
      <c r="GEZ889" s="40"/>
      <c r="GFA889" s="40"/>
      <c r="GFB889" s="40"/>
      <c r="GFC889" s="40"/>
      <c r="GFD889" s="40"/>
      <c r="GFE889" s="40"/>
      <c r="GFF889" s="40"/>
      <c r="GFG889" s="40"/>
      <c r="GFH889" s="40"/>
      <c r="GFI889" s="40"/>
      <c r="GFJ889" s="40"/>
      <c r="GFK889" s="40"/>
      <c r="GFL889" s="40"/>
      <c r="GFM889" s="40"/>
      <c r="GFN889" s="40"/>
      <c r="GFO889" s="40"/>
      <c r="GFP889" s="40"/>
      <c r="GFQ889" s="40"/>
      <c r="GFR889" s="40"/>
      <c r="GFS889" s="40"/>
      <c r="GFT889" s="40"/>
      <c r="GFU889" s="40"/>
      <c r="GFV889" s="40"/>
      <c r="GFW889" s="40"/>
      <c r="GFX889" s="40"/>
      <c r="GFY889" s="40"/>
      <c r="GFZ889" s="40"/>
      <c r="GGA889" s="40"/>
      <c r="GGB889" s="40"/>
      <c r="GGC889" s="40"/>
      <c r="GGD889" s="40"/>
      <c r="GGE889" s="40"/>
      <c r="GGF889" s="40"/>
      <c r="GGG889" s="40"/>
      <c r="GGH889" s="40"/>
      <c r="GGI889" s="40"/>
      <c r="GGJ889" s="40"/>
      <c r="GGK889" s="40"/>
      <c r="GGL889" s="40"/>
      <c r="GGM889" s="40"/>
      <c r="GGN889" s="40"/>
      <c r="GGO889" s="40"/>
      <c r="GGP889" s="40"/>
      <c r="GGQ889" s="40"/>
      <c r="GGR889" s="40"/>
      <c r="GGS889" s="40"/>
      <c r="GGT889" s="40"/>
      <c r="GGU889" s="40"/>
      <c r="GGV889" s="40"/>
      <c r="GGW889" s="40"/>
      <c r="GGX889" s="40"/>
      <c r="GGY889" s="40"/>
      <c r="GGZ889" s="40"/>
      <c r="GHA889" s="40"/>
      <c r="GHB889" s="40"/>
      <c r="GHC889" s="40"/>
      <c r="GHD889" s="40"/>
      <c r="GHE889" s="40"/>
      <c r="GHF889" s="40"/>
      <c r="GHG889" s="40"/>
      <c r="GHH889" s="40"/>
      <c r="GHI889" s="40"/>
      <c r="GHJ889" s="40"/>
      <c r="GHK889" s="40"/>
      <c r="GHL889" s="40"/>
      <c r="GHM889" s="40"/>
      <c r="GHN889" s="40"/>
      <c r="GHO889" s="40"/>
      <c r="GHP889" s="40"/>
      <c r="GHQ889" s="40"/>
      <c r="GHR889" s="40"/>
      <c r="GHS889" s="40"/>
      <c r="GHT889" s="40"/>
      <c r="GHU889" s="40"/>
      <c r="GHV889" s="40"/>
      <c r="GHW889" s="40"/>
      <c r="GHX889" s="40"/>
      <c r="GHY889" s="40"/>
      <c r="GHZ889" s="40"/>
      <c r="GIA889" s="40"/>
      <c r="GIB889" s="40"/>
      <c r="GIC889" s="40"/>
      <c r="GID889" s="40"/>
      <c r="GIE889" s="40"/>
      <c r="GIF889" s="40"/>
      <c r="GIG889" s="40"/>
      <c r="GIH889" s="40"/>
      <c r="GII889" s="40"/>
      <c r="GIJ889" s="40"/>
      <c r="GIK889" s="40"/>
      <c r="GIL889" s="40"/>
      <c r="GIM889" s="40"/>
      <c r="GIN889" s="40"/>
      <c r="GIO889" s="40"/>
      <c r="GIP889" s="40"/>
      <c r="GIQ889" s="40"/>
      <c r="GIR889" s="40"/>
      <c r="GIS889" s="40"/>
      <c r="GIT889" s="40"/>
      <c r="GIU889" s="40"/>
      <c r="GIV889" s="40"/>
      <c r="GIW889" s="40"/>
      <c r="GIX889" s="40"/>
      <c r="GIY889" s="40"/>
      <c r="GIZ889" s="40"/>
      <c r="GJA889" s="40"/>
      <c r="GJB889" s="40"/>
      <c r="GJC889" s="40"/>
      <c r="GJD889" s="40"/>
      <c r="GJE889" s="40"/>
      <c r="GJF889" s="40"/>
      <c r="GJG889" s="40"/>
      <c r="GJH889" s="40"/>
      <c r="GJI889" s="40"/>
      <c r="GJJ889" s="40"/>
      <c r="GJK889" s="40"/>
      <c r="GJL889" s="40"/>
      <c r="GJM889" s="40"/>
      <c r="GJN889" s="40"/>
      <c r="GJO889" s="40"/>
      <c r="GJP889" s="40"/>
      <c r="GJQ889" s="40"/>
      <c r="GJR889" s="40"/>
      <c r="GJS889" s="40"/>
      <c r="GJT889" s="40"/>
      <c r="GJU889" s="40"/>
      <c r="GJV889" s="40"/>
      <c r="GJW889" s="40"/>
      <c r="GJX889" s="40"/>
      <c r="GJY889" s="40"/>
      <c r="GJZ889" s="40"/>
      <c r="GKA889" s="40"/>
      <c r="GKB889" s="40"/>
      <c r="GKC889" s="40"/>
      <c r="GKD889" s="40"/>
      <c r="GKE889" s="40"/>
      <c r="GKF889" s="40"/>
      <c r="GKG889" s="40"/>
      <c r="GKH889" s="40"/>
      <c r="GKI889" s="40"/>
      <c r="GKJ889" s="40"/>
      <c r="GKK889" s="40"/>
      <c r="GKL889" s="40"/>
      <c r="GKM889" s="40"/>
      <c r="GKN889" s="40"/>
      <c r="GKO889" s="40"/>
      <c r="GKP889" s="40"/>
      <c r="GKQ889" s="40"/>
      <c r="GKR889" s="40"/>
      <c r="GKS889" s="40"/>
      <c r="GKT889" s="40"/>
      <c r="GKU889" s="40"/>
      <c r="GKV889" s="40"/>
      <c r="GKW889" s="40"/>
      <c r="GKX889" s="40"/>
      <c r="GKY889" s="40"/>
      <c r="GKZ889" s="40"/>
      <c r="GLA889" s="40"/>
      <c r="GLB889" s="40"/>
      <c r="GLC889" s="40"/>
      <c r="GLD889" s="40"/>
      <c r="GLE889" s="40"/>
      <c r="GLF889" s="40"/>
      <c r="GLG889" s="40"/>
      <c r="GLH889" s="40"/>
      <c r="GLI889" s="40"/>
      <c r="GLJ889" s="40"/>
      <c r="GLK889" s="40"/>
      <c r="GLL889" s="40"/>
      <c r="GLM889" s="40"/>
      <c r="GLN889" s="40"/>
      <c r="GLO889" s="40"/>
      <c r="GLP889" s="40"/>
      <c r="GLQ889" s="40"/>
      <c r="GLR889" s="40"/>
      <c r="GLS889" s="40"/>
      <c r="GLT889" s="40"/>
      <c r="GLU889" s="40"/>
      <c r="GLV889" s="40"/>
      <c r="GLW889" s="40"/>
      <c r="GLX889" s="40"/>
      <c r="GLY889" s="40"/>
      <c r="GLZ889" s="40"/>
      <c r="GMA889" s="40"/>
      <c r="GMB889" s="40"/>
      <c r="GMC889" s="40"/>
      <c r="GMD889" s="40"/>
      <c r="GME889" s="40"/>
      <c r="GMF889" s="40"/>
      <c r="GMG889" s="40"/>
      <c r="GMH889" s="40"/>
      <c r="GMI889" s="40"/>
      <c r="GMJ889" s="40"/>
      <c r="GMK889" s="40"/>
      <c r="GML889" s="40"/>
      <c r="GMM889" s="40"/>
      <c r="GMN889" s="40"/>
      <c r="GMO889" s="40"/>
      <c r="GMP889" s="40"/>
      <c r="GMQ889" s="40"/>
      <c r="GMR889" s="40"/>
      <c r="GMS889" s="40"/>
      <c r="GMT889" s="40"/>
      <c r="GMU889" s="40"/>
      <c r="GMV889" s="40"/>
      <c r="GMW889" s="40"/>
      <c r="GMX889" s="40"/>
      <c r="GMY889" s="40"/>
      <c r="GMZ889" s="40"/>
      <c r="GNA889" s="40"/>
      <c r="GNB889" s="40"/>
      <c r="GNC889" s="40"/>
      <c r="GND889" s="40"/>
      <c r="GNE889" s="40"/>
      <c r="GNF889" s="40"/>
      <c r="GNG889" s="40"/>
      <c r="GNH889" s="40"/>
      <c r="GNI889" s="40"/>
      <c r="GNJ889" s="40"/>
      <c r="GNK889" s="40"/>
      <c r="GNL889" s="40"/>
      <c r="GNM889" s="40"/>
      <c r="GNN889" s="40"/>
      <c r="GNO889" s="40"/>
      <c r="GNP889" s="40"/>
      <c r="GNQ889" s="40"/>
      <c r="GNR889" s="40"/>
      <c r="GNS889" s="40"/>
      <c r="GNT889" s="40"/>
      <c r="GNU889" s="40"/>
      <c r="GNV889" s="40"/>
      <c r="GNW889" s="40"/>
      <c r="GNX889" s="40"/>
      <c r="GNY889" s="40"/>
      <c r="GNZ889" s="40"/>
      <c r="GOA889" s="40"/>
      <c r="GOB889" s="40"/>
      <c r="GOC889" s="40"/>
      <c r="GOD889" s="40"/>
      <c r="GOE889" s="40"/>
      <c r="GOF889" s="40"/>
      <c r="GOG889" s="40"/>
      <c r="GOH889" s="40"/>
      <c r="GOI889" s="40"/>
      <c r="GOJ889" s="40"/>
      <c r="GOK889" s="40"/>
      <c r="GOL889" s="40"/>
      <c r="GOM889" s="40"/>
      <c r="GON889" s="40"/>
      <c r="GOO889" s="40"/>
      <c r="GOP889" s="40"/>
      <c r="GOQ889" s="40"/>
      <c r="GOR889" s="40"/>
      <c r="GOS889" s="40"/>
      <c r="GOT889" s="40"/>
      <c r="GOU889" s="40"/>
      <c r="GOV889" s="40"/>
      <c r="GOW889" s="40"/>
      <c r="GOX889" s="40"/>
      <c r="GOY889" s="40"/>
      <c r="GOZ889" s="40"/>
      <c r="GPA889" s="40"/>
      <c r="GPB889" s="40"/>
      <c r="GPC889" s="40"/>
      <c r="GPD889" s="40"/>
      <c r="GPE889" s="40"/>
      <c r="GPF889" s="40"/>
      <c r="GPG889" s="40"/>
      <c r="GPH889" s="40"/>
      <c r="GPI889" s="40"/>
      <c r="GPJ889" s="40"/>
      <c r="GPK889" s="40"/>
      <c r="GPL889" s="40"/>
      <c r="GPM889" s="40"/>
      <c r="GPN889" s="40"/>
      <c r="GPO889" s="40"/>
      <c r="GPP889" s="40"/>
      <c r="GPQ889" s="40"/>
      <c r="GPR889" s="40"/>
      <c r="GPS889" s="40"/>
      <c r="GPT889" s="40"/>
      <c r="GPU889" s="40"/>
      <c r="GPV889" s="40"/>
      <c r="GPW889" s="40"/>
      <c r="GPX889" s="40"/>
      <c r="GPY889" s="40"/>
      <c r="GPZ889" s="40"/>
      <c r="GQA889" s="40"/>
      <c r="GQB889" s="40"/>
      <c r="GQC889" s="40"/>
      <c r="GQD889" s="40"/>
      <c r="GQE889" s="40"/>
      <c r="GQF889" s="40"/>
      <c r="GQG889" s="40"/>
      <c r="GQH889" s="40"/>
      <c r="GQI889" s="40"/>
      <c r="GQJ889" s="40"/>
      <c r="GQK889" s="40"/>
      <c r="GQL889" s="40"/>
      <c r="GQM889" s="40"/>
      <c r="GQN889" s="40"/>
      <c r="GQO889" s="40"/>
      <c r="GQP889" s="40"/>
      <c r="GQQ889" s="40"/>
      <c r="GQR889" s="40"/>
      <c r="GQS889" s="40"/>
      <c r="GQT889" s="40"/>
      <c r="GQU889" s="40"/>
      <c r="GQV889" s="40"/>
      <c r="GQW889" s="40"/>
      <c r="GQX889" s="40"/>
      <c r="GQY889" s="40"/>
      <c r="GQZ889" s="40"/>
      <c r="GRA889" s="40"/>
      <c r="GRB889" s="40"/>
      <c r="GRC889" s="40"/>
      <c r="GRD889" s="40"/>
      <c r="GRE889" s="40"/>
      <c r="GRF889" s="40"/>
      <c r="GRG889" s="40"/>
      <c r="GRH889" s="40"/>
      <c r="GRI889" s="40"/>
      <c r="GRJ889" s="40"/>
      <c r="GRK889" s="40"/>
      <c r="GRL889" s="40"/>
      <c r="GRM889" s="40"/>
      <c r="GRN889" s="40"/>
      <c r="GRO889" s="40"/>
      <c r="GRP889" s="40"/>
      <c r="GRQ889" s="40"/>
      <c r="GRR889" s="40"/>
      <c r="GRS889" s="40"/>
      <c r="GRT889" s="40"/>
      <c r="GRU889" s="40"/>
      <c r="GRV889" s="40"/>
      <c r="GRW889" s="40"/>
      <c r="GRX889" s="40"/>
      <c r="GRY889" s="40"/>
      <c r="GRZ889" s="40"/>
      <c r="GSA889" s="40"/>
      <c r="GSB889" s="40"/>
      <c r="GSC889" s="40"/>
      <c r="GSD889" s="40"/>
      <c r="GSE889" s="40"/>
      <c r="GSF889" s="40"/>
      <c r="GSG889" s="40"/>
      <c r="GSH889" s="40"/>
      <c r="GSI889" s="40"/>
      <c r="GSJ889" s="40"/>
      <c r="GSK889" s="40"/>
      <c r="GSL889" s="40"/>
      <c r="GSM889" s="40"/>
      <c r="GSN889" s="40"/>
      <c r="GSO889" s="40"/>
      <c r="GSP889" s="40"/>
      <c r="GSQ889" s="40"/>
      <c r="GSR889" s="40"/>
      <c r="GSS889" s="40"/>
      <c r="GST889" s="40"/>
      <c r="GSU889" s="40"/>
      <c r="GSV889" s="40"/>
      <c r="GSW889" s="40"/>
      <c r="GSX889" s="40"/>
      <c r="GSY889" s="40"/>
      <c r="GSZ889" s="40"/>
      <c r="GTA889" s="40"/>
      <c r="GTB889" s="40"/>
      <c r="GTC889" s="40"/>
      <c r="GTD889" s="40"/>
      <c r="GTE889" s="40"/>
      <c r="GTF889" s="40"/>
      <c r="GTG889" s="40"/>
      <c r="GTH889" s="40"/>
      <c r="GTI889" s="40"/>
      <c r="GTJ889" s="40"/>
      <c r="GTK889" s="40"/>
      <c r="GTL889" s="40"/>
      <c r="GTM889" s="40"/>
      <c r="GTN889" s="40"/>
      <c r="GTO889" s="40"/>
      <c r="GTP889" s="40"/>
      <c r="GTQ889" s="40"/>
      <c r="GTR889" s="40"/>
      <c r="GTS889" s="40"/>
      <c r="GTT889" s="40"/>
      <c r="GTU889" s="40"/>
      <c r="GTV889" s="40"/>
      <c r="GTW889" s="40"/>
      <c r="GTX889" s="40"/>
      <c r="GTY889" s="40"/>
      <c r="GTZ889" s="40"/>
      <c r="GUA889" s="40"/>
      <c r="GUB889" s="40"/>
      <c r="GUC889" s="40"/>
      <c r="GUD889" s="40"/>
      <c r="GUE889" s="40"/>
      <c r="GUF889" s="40"/>
      <c r="GUG889" s="40"/>
      <c r="GUH889" s="40"/>
      <c r="GUI889" s="40"/>
      <c r="GUJ889" s="40"/>
      <c r="GUK889" s="40"/>
      <c r="GUL889" s="40"/>
      <c r="GUM889" s="40"/>
      <c r="GUN889" s="40"/>
      <c r="GUO889" s="40"/>
      <c r="GUP889" s="40"/>
      <c r="GUQ889" s="40"/>
      <c r="GUR889" s="40"/>
      <c r="GUS889" s="40"/>
      <c r="GUT889" s="40"/>
      <c r="GUU889" s="40"/>
      <c r="GUV889" s="40"/>
      <c r="GUW889" s="40"/>
      <c r="GUX889" s="40"/>
      <c r="GUY889" s="40"/>
      <c r="GUZ889" s="40"/>
      <c r="GVA889" s="40"/>
      <c r="GVB889" s="40"/>
      <c r="GVC889" s="40"/>
      <c r="GVD889" s="40"/>
      <c r="GVE889" s="40"/>
      <c r="GVF889" s="40"/>
      <c r="GVG889" s="40"/>
      <c r="GVH889" s="40"/>
      <c r="GVI889" s="40"/>
      <c r="GVJ889" s="40"/>
      <c r="GVK889" s="40"/>
      <c r="GVL889" s="40"/>
      <c r="GVM889" s="40"/>
      <c r="GVN889" s="40"/>
      <c r="GVO889" s="40"/>
      <c r="GVP889" s="40"/>
      <c r="GVQ889" s="40"/>
      <c r="GVR889" s="40"/>
      <c r="GVS889" s="40"/>
      <c r="GVT889" s="40"/>
      <c r="GVU889" s="40"/>
      <c r="GVV889" s="40"/>
      <c r="GVW889" s="40"/>
      <c r="GVX889" s="40"/>
      <c r="GVY889" s="40"/>
      <c r="GVZ889" s="40"/>
      <c r="GWA889" s="40"/>
      <c r="GWB889" s="40"/>
      <c r="GWC889" s="40"/>
      <c r="GWD889" s="40"/>
      <c r="GWE889" s="40"/>
      <c r="GWF889" s="40"/>
      <c r="GWG889" s="40"/>
      <c r="GWH889" s="40"/>
      <c r="GWI889" s="40"/>
      <c r="GWJ889" s="40"/>
      <c r="GWK889" s="40"/>
      <c r="GWL889" s="40"/>
      <c r="GWM889" s="40"/>
      <c r="GWN889" s="40"/>
      <c r="GWO889" s="40"/>
      <c r="GWP889" s="40"/>
      <c r="GWQ889" s="40"/>
      <c r="GWR889" s="40"/>
      <c r="GWS889" s="40"/>
      <c r="GWT889" s="40"/>
      <c r="GWU889" s="40"/>
      <c r="GWV889" s="40"/>
      <c r="GWW889" s="40"/>
      <c r="GWX889" s="40"/>
      <c r="GWY889" s="40"/>
      <c r="GWZ889" s="40"/>
      <c r="GXA889" s="40"/>
      <c r="GXB889" s="40"/>
      <c r="GXC889" s="40"/>
      <c r="GXD889" s="40"/>
      <c r="GXE889" s="40"/>
      <c r="GXF889" s="40"/>
      <c r="GXG889" s="40"/>
      <c r="GXH889" s="40"/>
      <c r="GXI889" s="40"/>
      <c r="GXJ889" s="40"/>
      <c r="GXK889" s="40"/>
      <c r="GXL889" s="40"/>
      <c r="GXM889" s="40"/>
      <c r="GXN889" s="40"/>
      <c r="GXO889" s="40"/>
      <c r="GXP889" s="40"/>
      <c r="GXQ889" s="40"/>
      <c r="GXR889" s="40"/>
      <c r="GXS889" s="40"/>
      <c r="GXT889" s="40"/>
      <c r="GXU889" s="40"/>
      <c r="GXV889" s="40"/>
      <c r="GXW889" s="40"/>
      <c r="GXX889" s="40"/>
      <c r="GXY889" s="40"/>
      <c r="GXZ889" s="40"/>
      <c r="GYA889" s="40"/>
      <c r="GYB889" s="40"/>
      <c r="GYC889" s="40"/>
      <c r="GYD889" s="40"/>
      <c r="GYE889" s="40"/>
      <c r="GYF889" s="40"/>
      <c r="GYG889" s="40"/>
      <c r="GYH889" s="40"/>
      <c r="GYI889" s="40"/>
      <c r="GYJ889" s="40"/>
      <c r="GYK889" s="40"/>
      <c r="GYL889" s="40"/>
      <c r="GYM889" s="40"/>
      <c r="GYN889" s="40"/>
      <c r="GYO889" s="40"/>
      <c r="GYP889" s="40"/>
      <c r="GYQ889" s="40"/>
      <c r="GYR889" s="40"/>
      <c r="GYS889" s="40"/>
      <c r="GYT889" s="40"/>
      <c r="GYU889" s="40"/>
      <c r="GYV889" s="40"/>
      <c r="GYW889" s="40"/>
      <c r="GYX889" s="40"/>
      <c r="GYY889" s="40"/>
      <c r="GYZ889" s="40"/>
      <c r="GZA889" s="40"/>
      <c r="GZB889" s="40"/>
      <c r="GZC889" s="40"/>
      <c r="GZD889" s="40"/>
      <c r="GZE889" s="40"/>
      <c r="GZF889" s="40"/>
      <c r="GZG889" s="40"/>
      <c r="GZH889" s="40"/>
      <c r="GZI889" s="40"/>
      <c r="GZJ889" s="40"/>
      <c r="GZK889" s="40"/>
      <c r="GZL889" s="40"/>
      <c r="GZM889" s="40"/>
      <c r="GZN889" s="40"/>
      <c r="GZO889" s="40"/>
      <c r="GZP889" s="40"/>
      <c r="GZQ889" s="40"/>
      <c r="GZR889" s="40"/>
      <c r="GZS889" s="40"/>
      <c r="GZT889" s="40"/>
      <c r="GZU889" s="40"/>
      <c r="GZV889" s="40"/>
      <c r="GZW889" s="40"/>
      <c r="GZX889" s="40"/>
      <c r="GZY889" s="40"/>
      <c r="GZZ889" s="40"/>
      <c r="HAA889" s="40"/>
      <c r="HAB889" s="40"/>
      <c r="HAC889" s="40"/>
      <c r="HAD889" s="40"/>
      <c r="HAE889" s="40"/>
      <c r="HAF889" s="40"/>
      <c r="HAG889" s="40"/>
      <c r="HAH889" s="40"/>
      <c r="HAI889" s="40"/>
      <c r="HAJ889" s="40"/>
      <c r="HAK889" s="40"/>
      <c r="HAL889" s="40"/>
      <c r="HAM889" s="40"/>
      <c r="HAN889" s="40"/>
      <c r="HAO889" s="40"/>
      <c r="HAP889" s="40"/>
      <c r="HAQ889" s="40"/>
      <c r="HAR889" s="40"/>
      <c r="HAS889" s="40"/>
      <c r="HAT889" s="40"/>
      <c r="HAU889" s="40"/>
      <c r="HAV889" s="40"/>
      <c r="HAW889" s="40"/>
      <c r="HAX889" s="40"/>
      <c r="HAY889" s="40"/>
      <c r="HAZ889" s="40"/>
      <c r="HBA889" s="40"/>
      <c r="HBB889" s="40"/>
      <c r="HBC889" s="40"/>
      <c r="HBD889" s="40"/>
      <c r="HBE889" s="40"/>
      <c r="HBF889" s="40"/>
      <c r="HBG889" s="40"/>
      <c r="HBH889" s="40"/>
      <c r="HBI889" s="40"/>
      <c r="HBJ889" s="40"/>
      <c r="HBK889" s="40"/>
      <c r="HBL889" s="40"/>
      <c r="HBM889" s="40"/>
      <c r="HBN889" s="40"/>
      <c r="HBO889" s="40"/>
      <c r="HBP889" s="40"/>
      <c r="HBQ889" s="40"/>
      <c r="HBR889" s="40"/>
      <c r="HBS889" s="40"/>
      <c r="HBT889" s="40"/>
      <c r="HBU889" s="40"/>
      <c r="HBV889" s="40"/>
      <c r="HBW889" s="40"/>
      <c r="HBX889" s="40"/>
      <c r="HBY889" s="40"/>
      <c r="HBZ889" s="40"/>
      <c r="HCA889" s="40"/>
      <c r="HCB889" s="40"/>
      <c r="HCC889" s="40"/>
      <c r="HCD889" s="40"/>
      <c r="HCE889" s="40"/>
      <c r="HCF889" s="40"/>
      <c r="HCG889" s="40"/>
      <c r="HCH889" s="40"/>
      <c r="HCI889" s="40"/>
      <c r="HCJ889" s="40"/>
      <c r="HCK889" s="40"/>
      <c r="HCL889" s="40"/>
      <c r="HCM889" s="40"/>
      <c r="HCN889" s="40"/>
      <c r="HCO889" s="40"/>
      <c r="HCP889" s="40"/>
      <c r="HCQ889" s="40"/>
      <c r="HCR889" s="40"/>
      <c r="HCS889" s="40"/>
      <c r="HCT889" s="40"/>
      <c r="HCU889" s="40"/>
      <c r="HCV889" s="40"/>
      <c r="HCW889" s="40"/>
      <c r="HCX889" s="40"/>
      <c r="HCY889" s="40"/>
      <c r="HCZ889" s="40"/>
      <c r="HDA889" s="40"/>
      <c r="HDB889" s="40"/>
      <c r="HDC889" s="40"/>
      <c r="HDD889" s="40"/>
      <c r="HDE889" s="40"/>
      <c r="HDF889" s="40"/>
      <c r="HDG889" s="40"/>
      <c r="HDH889" s="40"/>
      <c r="HDI889" s="40"/>
      <c r="HDJ889" s="40"/>
      <c r="HDK889" s="40"/>
      <c r="HDL889" s="40"/>
      <c r="HDM889" s="40"/>
      <c r="HDN889" s="40"/>
      <c r="HDO889" s="40"/>
      <c r="HDP889" s="40"/>
      <c r="HDQ889" s="40"/>
      <c r="HDR889" s="40"/>
      <c r="HDS889" s="40"/>
      <c r="HDT889" s="40"/>
      <c r="HDU889" s="40"/>
      <c r="HDV889" s="40"/>
      <c r="HDW889" s="40"/>
      <c r="HDX889" s="40"/>
      <c r="HDY889" s="40"/>
      <c r="HDZ889" s="40"/>
      <c r="HEA889" s="40"/>
      <c r="HEB889" s="40"/>
      <c r="HEC889" s="40"/>
      <c r="HED889" s="40"/>
      <c r="HEE889" s="40"/>
      <c r="HEF889" s="40"/>
      <c r="HEG889" s="40"/>
      <c r="HEH889" s="40"/>
      <c r="HEI889" s="40"/>
      <c r="HEJ889" s="40"/>
      <c r="HEK889" s="40"/>
      <c r="HEL889" s="40"/>
      <c r="HEM889" s="40"/>
      <c r="HEN889" s="40"/>
      <c r="HEO889" s="40"/>
      <c r="HEP889" s="40"/>
      <c r="HEQ889" s="40"/>
      <c r="HER889" s="40"/>
      <c r="HES889" s="40"/>
      <c r="HET889" s="40"/>
      <c r="HEU889" s="40"/>
      <c r="HEV889" s="40"/>
      <c r="HEW889" s="40"/>
      <c r="HEX889" s="40"/>
      <c r="HEY889" s="40"/>
      <c r="HEZ889" s="40"/>
      <c r="HFA889" s="40"/>
      <c r="HFB889" s="40"/>
      <c r="HFC889" s="40"/>
      <c r="HFD889" s="40"/>
      <c r="HFE889" s="40"/>
      <c r="HFF889" s="40"/>
      <c r="HFG889" s="40"/>
      <c r="HFH889" s="40"/>
      <c r="HFI889" s="40"/>
      <c r="HFJ889" s="40"/>
      <c r="HFK889" s="40"/>
      <c r="HFL889" s="40"/>
      <c r="HFM889" s="40"/>
      <c r="HFN889" s="40"/>
      <c r="HFO889" s="40"/>
      <c r="HFP889" s="40"/>
      <c r="HFQ889" s="40"/>
      <c r="HFR889" s="40"/>
      <c r="HFS889" s="40"/>
      <c r="HFT889" s="40"/>
      <c r="HFU889" s="40"/>
      <c r="HFV889" s="40"/>
      <c r="HFW889" s="40"/>
      <c r="HFX889" s="40"/>
      <c r="HFY889" s="40"/>
      <c r="HFZ889" s="40"/>
      <c r="HGA889" s="40"/>
      <c r="HGB889" s="40"/>
      <c r="HGC889" s="40"/>
      <c r="HGD889" s="40"/>
      <c r="HGE889" s="40"/>
      <c r="HGF889" s="40"/>
      <c r="HGG889" s="40"/>
      <c r="HGH889" s="40"/>
      <c r="HGI889" s="40"/>
      <c r="HGJ889" s="40"/>
      <c r="HGK889" s="40"/>
      <c r="HGL889" s="40"/>
      <c r="HGM889" s="40"/>
      <c r="HGN889" s="40"/>
      <c r="HGO889" s="40"/>
      <c r="HGP889" s="40"/>
      <c r="HGQ889" s="40"/>
      <c r="HGR889" s="40"/>
      <c r="HGS889" s="40"/>
      <c r="HGT889" s="40"/>
      <c r="HGU889" s="40"/>
      <c r="HGV889" s="40"/>
      <c r="HGW889" s="40"/>
      <c r="HGX889" s="40"/>
      <c r="HGY889" s="40"/>
      <c r="HGZ889" s="40"/>
      <c r="HHA889" s="40"/>
      <c r="HHB889" s="40"/>
      <c r="HHC889" s="40"/>
      <c r="HHD889" s="40"/>
      <c r="HHE889" s="40"/>
      <c r="HHF889" s="40"/>
      <c r="HHG889" s="40"/>
      <c r="HHH889" s="40"/>
      <c r="HHI889" s="40"/>
      <c r="HHJ889" s="40"/>
      <c r="HHK889" s="40"/>
      <c r="HHL889" s="40"/>
      <c r="HHM889" s="40"/>
      <c r="HHN889" s="40"/>
      <c r="HHO889" s="40"/>
      <c r="HHP889" s="40"/>
      <c r="HHQ889" s="40"/>
      <c r="HHR889" s="40"/>
      <c r="HHS889" s="40"/>
      <c r="HHT889" s="40"/>
      <c r="HHU889" s="40"/>
      <c r="HHV889" s="40"/>
      <c r="HHW889" s="40"/>
      <c r="HHX889" s="40"/>
      <c r="HHY889" s="40"/>
      <c r="HHZ889" s="40"/>
      <c r="HIA889" s="40"/>
      <c r="HIB889" s="40"/>
      <c r="HIC889" s="40"/>
      <c r="HID889" s="40"/>
      <c r="HIE889" s="40"/>
      <c r="HIF889" s="40"/>
      <c r="HIG889" s="40"/>
      <c r="HIH889" s="40"/>
      <c r="HII889" s="40"/>
      <c r="HIJ889" s="40"/>
      <c r="HIK889" s="40"/>
      <c r="HIL889" s="40"/>
      <c r="HIM889" s="40"/>
      <c r="HIN889" s="40"/>
      <c r="HIO889" s="40"/>
      <c r="HIP889" s="40"/>
      <c r="HIQ889" s="40"/>
      <c r="HIR889" s="40"/>
      <c r="HIS889" s="40"/>
      <c r="HIT889" s="40"/>
      <c r="HIU889" s="40"/>
      <c r="HIV889" s="40"/>
      <c r="HIW889" s="40"/>
      <c r="HIX889" s="40"/>
      <c r="HIY889" s="40"/>
      <c r="HIZ889" s="40"/>
      <c r="HJA889" s="40"/>
      <c r="HJB889" s="40"/>
      <c r="HJC889" s="40"/>
      <c r="HJD889" s="40"/>
      <c r="HJE889" s="40"/>
      <c r="HJF889" s="40"/>
      <c r="HJG889" s="40"/>
      <c r="HJH889" s="40"/>
      <c r="HJI889" s="40"/>
      <c r="HJJ889" s="40"/>
      <c r="HJK889" s="40"/>
      <c r="HJL889" s="40"/>
      <c r="HJM889" s="40"/>
      <c r="HJN889" s="40"/>
      <c r="HJO889" s="40"/>
      <c r="HJP889" s="40"/>
      <c r="HJQ889" s="40"/>
      <c r="HJR889" s="40"/>
      <c r="HJS889" s="40"/>
      <c r="HJT889" s="40"/>
      <c r="HJU889" s="40"/>
      <c r="HJV889" s="40"/>
      <c r="HJW889" s="40"/>
      <c r="HJX889" s="40"/>
      <c r="HJY889" s="40"/>
      <c r="HJZ889" s="40"/>
      <c r="HKA889" s="40"/>
      <c r="HKB889" s="40"/>
      <c r="HKC889" s="40"/>
      <c r="HKD889" s="40"/>
      <c r="HKE889" s="40"/>
      <c r="HKF889" s="40"/>
      <c r="HKG889" s="40"/>
      <c r="HKH889" s="40"/>
      <c r="HKI889" s="40"/>
      <c r="HKJ889" s="40"/>
      <c r="HKK889" s="40"/>
      <c r="HKL889" s="40"/>
      <c r="HKM889" s="40"/>
      <c r="HKN889" s="40"/>
      <c r="HKO889" s="40"/>
      <c r="HKP889" s="40"/>
      <c r="HKQ889" s="40"/>
      <c r="HKR889" s="40"/>
      <c r="HKS889" s="40"/>
      <c r="HKT889" s="40"/>
      <c r="HKU889" s="40"/>
      <c r="HKV889" s="40"/>
      <c r="HKW889" s="40"/>
      <c r="HKX889" s="40"/>
      <c r="HKY889" s="40"/>
      <c r="HKZ889" s="40"/>
      <c r="HLA889" s="40"/>
      <c r="HLB889" s="40"/>
      <c r="HLC889" s="40"/>
      <c r="HLD889" s="40"/>
      <c r="HLE889" s="40"/>
      <c r="HLF889" s="40"/>
      <c r="HLG889" s="40"/>
      <c r="HLH889" s="40"/>
      <c r="HLI889" s="40"/>
      <c r="HLJ889" s="40"/>
      <c r="HLK889" s="40"/>
      <c r="HLL889" s="40"/>
      <c r="HLM889" s="40"/>
      <c r="HLN889" s="40"/>
      <c r="HLO889" s="40"/>
      <c r="HLP889" s="40"/>
      <c r="HLQ889" s="40"/>
      <c r="HLR889" s="40"/>
      <c r="HLS889" s="40"/>
      <c r="HLT889" s="40"/>
      <c r="HLU889" s="40"/>
      <c r="HLV889" s="40"/>
      <c r="HLW889" s="40"/>
      <c r="HLX889" s="40"/>
      <c r="HLY889" s="40"/>
      <c r="HLZ889" s="40"/>
      <c r="HMA889" s="40"/>
      <c r="HMB889" s="40"/>
      <c r="HMC889" s="40"/>
      <c r="HMD889" s="40"/>
      <c r="HME889" s="40"/>
      <c r="HMF889" s="40"/>
      <c r="HMG889" s="40"/>
      <c r="HMH889" s="40"/>
      <c r="HMI889" s="40"/>
      <c r="HMJ889" s="40"/>
      <c r="HMK889" s="40"/>
      <c r="HML889" s="40"/>
      <c r="HMM889" s="40"/>
      <c r="HMN889" s="40"/>
      <c r="HMO889" s="40"/>
      <c r="HMP889" s="40"/>
      <c r="HMQ889" s="40"/>
      <c r="HMR889" s="40"/>
      <c r="HMS889" s="40"/>
      <c r="HMT889" s="40"/>
      <c r="HMU889" s="40"/>
      <c r="HMV889" s="40"/>
      <c r="HMW889" s="40"/>
      <c r="HMX889" s="40"/>
      <c r="HMY889" s="40"/>
      <c r="HMZ889" s="40"/>
      <c r="HNA889" s="40"/>
      <c r="HNB889" s="40"/>
      <c r="HNC889" s="40"/>
      <c r="HND889" s="40"/>
      <c r="HNE889" s="40"/>
      <c r="HNF889" s="40"/>
      <c r="HNG889" s="40"/>
      <c r="HNH889" s="40"/>
      <c r="HNI889" s="40"/>
      <c r="HNJ889" s="40"/>
      <c r="HNK889" s="40"/>
      <c r="HNL889" s="40"/>
      <c r="HNM889" s="40"/>
      <c r="HNN889" s="40"/>
      <c r="HNO889" s="40"/>
      <c r="HNP889" s="40"/>
      <c r="HNQ889" s="40"/>
      <c r="HNR889" s="40"/>
      <c r="HNS889" s="40"/>
      <c r="HNT889" s="40"/>
      <c r="HNU889" s="40"/>
      <c r="HNV889" s="40"/>
      <c r="HNW889" s="40"/>
      <c r="HNX889" s="40"/>
      <c r="HNY889" s="40"/>
      <c r="HNZ889" s="40"/>
      <c r="HOA889" s="40"/>
      <c r="HOB889" s="40"/>
      <c r="HOC889" s="40"/>
      <c r="HOD889" s="40"/>
      <c r="HOE889" s="40"/>
      <c r="HOF889" s="40"/>
      <c r="HOG889" s="40"/>
      <c r="HOH889" s="40"/>
      <c r="HOI889" s="40"/>
      <c r="HOJ889" s="40"/>
      <c r="HOK889" s="40"/>
      <c r="HOL889" s="40"/>
      <c r="HOM889" s="40"/>
      <c r="HON889" s="40"/>
      <c r="HOO889" s="40"/>
      <c r="HOP889" s="40"/>
      <c r="HOQ889" s="40"/>
      <c r="HOR889" s="40"/>
      <c r="HOS889" s="40"/>
      <c r="HOT889" s="40"/>
      <c r="HOU889" s="40"/>
      <c r="HOV889" s="40"/>
      <c r="HOW889" s="40"/>
      <c r="HOX889" s="40"/>
      <c r="HOY889" s="40"/>
      <c r="HOZ889" s="40"/>
      <c r="HPA889" s="40"/>
      <c r="HPB889" s="40"/>
      <c r="HPC889" s="40"/>
      <c r="HPD889" s="40"/>
      <c r="HPE889" s="40"/>
      <c r="HPF889" s="40"/>
      <c r="HPG889" s="40"/>
      <c r="HPH889" s="40"/>
      <c r="HPI889" s="40"/>
      <c r="HPJ889" s="40"/>
      <c r="HPK889" s="40"/>
      <c r="HPL889" s="40"/>
      <c r="HPM889" s="40"/>
      <c r="HPN889" s="40"/>
      <c r="HPO889" s="40"/>
      <c r="HPP889" s="40"/>
      <c r="HPQ889" s="40"/>
      <c r="HPR889" s="40"/>
      <c r="HPS889" s="40"/>
      <c r="HPT889" s="40"/>
      <c r="HPU889" s="40"/>
      <c r="HPV889" s="40"/>
      <c r="HPW889" s="40"/>
      <c r="HPX889" s="40"/>
      <c r="HPY889" s="40"/>
      <c r="HPZ889" s="40"/>
      <c r="HQA889" s="40"/>
      <c r="HQB889" s="40"/>
      <c r="HQC889" s="40"/>
      <c r="HQD889" s="40"/>
      <c r="HQE889" s="40"/>
      <c r="HQF889" s="40"/>
      <c r="HQG889" s="40"/>
      <c r="HQH889" s="40"/>
      <c r="HQI889" s="40"/>
      <c r="HQJ889" s="40"/>
      <c r="HQK889" s="40"/>
      <c r="HQL889" s="40"/>
      <c r="HQM889" s="40"/>
      <c r="HQN889" s="40"/>
      <c r="HQO889" s="40"/>
      <c r="HQP889" s="40"/>
      <c r="HQQ889" s="40"/>
      <c r="HQR889" s="40"/>
      <c r="HQS889" s="40"/>
      <c r="HQT889" s="40"/>
      <c r="HQU889" s="40"/>
      <c r="HQV889" s="40"/>
      <c r="HQW889" s="40"/>
      <c r="HQX889" s="40"/>
      <c r="HQY889" s="40"/>
      <c r="HQZ889" s="40"/>
      <c r="HRA889" s="40"/>
      <c r="HRB889" s="40"/>
      <c r="HRC889" s="40"/>
      <c r="HRD889" s="40"/>
      <c r="HRE889" s="40"/>
      <c r="HRF889" s="40"/>
      <c r="HRG889" s="40"/>
      <c r="HRH889" s="40"/>
      <c r="HRI889" s="40"/>
      <c r="HRJ889" s="40"/>
      <c r="HRK889" s="40"/>
      <c r="HRL889" s="40"/>
      <c r="HRM889" s="40"/>
      <c r="HRN889" s="40"/>
      <c r="HRO889" s="40"/>
      <c r="HRP889" s="40"/>
      <c r="HRQ889" s="40"/>
      <c r="HRR889" s="40"/>
      <c r="HRS889" s="40"/>
      <c r="HRT889" s="40"/>
      <c r="HRU889" s="40"/>
      <c r="HRV889" s="40"/>
      <c r="HRW889" s="40"/>
      <c r="HRX889" s="40"/>
      <c r="HRY889" s="40"/>
      <c r="HRZ889" s="40"/>
      <c r="HSA889" s="40"/>
      <c r="HSB889" s="40"/>
      <c r="HSC889" s="40"/>
      <c r="HSD889" s="40"/>
      <c r="HSE889" s="40"/>
      <c r="HSF889" s="40"/>
      <c r="HSG889" s="40"/>
      <c r="HSH889" s="40"/>
      <c r="HSI889" s="40"/>
      <c r="HSJ889" s="40"/>
      <c r="HSK889" s="40"/>
      <c r="HSL889" s="40"/>
      <c r="HSM889" s="40"/>
      <c r="HSN889" s="40"/>
      <c r="HSO889" s="40"/>
      <c r="HSP889" s="40"/>
      <c r="HSQ889" s="40"/>
      <c r="HSR889" s="40"/>
      <c r="HSS889" s="40"/>
      <c r="HST889" s="40"/>
      <c r="HSU889" s="40"/>
      <c r="HSV889" s="40"/>
      <c r="HSW889" s="40"/>
      <c r="HSX889" s="40"/>
      <c r="HSY889" s="40"/>
      <c r="HSZ889" s="40"/>
      <c r="HTA889" s="40"/>
      <c r="HTB889" s="40"/>
      <c r="HTC889" s="40"/>
      <c r="HTD889" s="40"/>
      <c r="HTE889" s="40"/>
      <c r="HTF889" s="40"/>
      <c r="HTG889" s="40"/>
      <c r="HTH889" s="40"/>
      <c r="HTI889" s="40"/>
      <c r="HTJ889" s="40"/>
      <c r="HTK889" s="40"/>
      <c r="HTL889" s="40"/>
      <c r="HTM889" s="40"/>
      <c r="HTN889" s="40"/>
      <c r="HTO889" s="40"/>
      <c r="HTP889" s="40"/>
      <c r="HTQ889" s="40"/>
      <c r="HTR889" s="40"/>
      <c r="HTS889" s="40"/>
      <c r="HTT889" s="40"/>
      <c r="HTU889" s="40"/>
      <c r="HTV889" s="40"/>
      <c r="HTW889" s="40"/>
      <c r="HTX889" s="40"/>
      <c r="HTY889" s="40"/>
      <c r="HTZ889" s="40"/>
      <c r="HUA889" s="40"/>
      <c r="HUB889" s="40"/>
      <c r="HUC889" s="40"/>
      <c r="HUD889" s="40"/>
      <c r="HUE889" s="40"/>
      <c r="HUF889" s="40"/>
      <c r="HUG889" s="40"/>
      <c r="HUH889" s="40"/>
      <c r="HUI889" s="40"/>
      <c r="HUJ889" s="40"/>
      <c r="HUK889" s="40"/>
      <c r="HUL889" s="40"/>
      <c r="HUM889" s="40"/>
      <c r="HUN889" s="40"/>
      <c r="HUO889" s="40"/>
      <c r="HUP889" s="40"/>
      <c r="HUQ889" s="40"/>
      <c r="HUR889" s="40"/>
      <c r="HUS889" s="40"/>
      <c r="HUT889" s="40"/>
      <c r="HUU889" s="40"/>
      <c r="HUV889" s="40"/>
      <c r="HUW889" s="40"/>
      <c r="HUX889" s="40"/>
      <c r="HUY889" s="40"/>
      <c r="HUZ889" s="40"/>
      <c r="HVA889" s="40"/>
      <c r="HVB889" s="40"/>
      <c r="HVC889" s="40"/>
      <c r="HVD889" s="40"/>
      <c r="HVE889" s="40"/>
      <c r="HVF889" s="40"/>
      <c r="HVG889" s="40"/>
      <c r="HVH889" s="40"/>
      <c r="HVI889" s="40"/>
      <c r="HVJ889" s="40"/>
      <c r="HVK889" s="40"/>
      <c r="HVL889" s="40"/>
      <c r="HVM889" s="40"/>
      <c r="HVN889" s="40"/>
      <c r="HVO889" s="40"/>
      <c r="HVP889" s="40"/>
      <c r="HVQ889" s="40"/>
      <c r="HVR889" s="40"/>
      <c r="HVS889" s="40"/>
      <c r="HVT889" s="40"/>
      <c r="HVU889" s="40"/>
      <c r="HVV889" s="40"/>
      <c r="HVW889" s="40"/>
      <c r="HVX889" s="40"/>
      <c r="HVY889" s="40"/>
      <c r="HVZ889" s="40"/>
      <c r="HWA889" s="40"/>
      <c r="HWB889" s="40"/>
      <c r="HWC889" s="40"/>
      <c r="HWD889" s="40"/>
      <c r="HWE889" s="40"/>
      <c r="HWF889" s="40"/>
      <c r="HWG889" s="40"/>
      <c r="HWH889" s="40"/>
      <c r="HWI889" s="40"/>
      <c r="HWJ889" s="40"/>
      <c r="HWK889" s="40"/>
      <c r="HWL889" s="40"/>
      <c r="HWM889" s="40"/>
      <c r="HWN889" s="40"/>
      <c r="HWO889" s="40"/>
      <c r="HWP889" s="40"/>
      <c r="HWQ889" s="40"/>
      <c r="HWR889" s="40"/>
      <c r="HWS889" s="40"/>
      <c r="HWT889" s="40"/>
      <c r="HWU889" s="40"/>
      <c r="HWV889" s="40"/>
      <c r="HWW889" s="40"/>
      <c r="HWX889" s="40"/>
      <c r="HWY889" s="40"/>
      <c r="HWZ889" s="40"/>
      <c r="HXA889" s="40"/>
      <c r="HXB889" s="40"/>
      <c r="HXC889" s="40"/>
      <c r="HXD889" s="40"/>
      <c r="HXE889" s="40"/>
      <c r="HXF889" s="40"/>
      <c r="HXG889" s="40"/>
      <c r="HXH889" s="40"/>
      <c r="HXI889" s="40"/>
      <c r="HXJ889" s="40"/>
      <c r="HXK889" s="40"/>
      <c r="HXL889" s="40"/>
      <c r="HXM889" s="40"/>
      <c r="HXN889" s="40"/>
      <c r="HXO889" s="40"/>
      <c r="HXP889" s="40"/>
      <c r="HXQ889" s="40"/>
      <c r="HXR889" s="40"/>
      <c r="HXS889" s="40"/>
      <c r="HXT889" s="40"/>
      <c r="HXU889" s="40"/>
      <c r="HXV889" s="40"/>
      <c r="HXW889" s="40"/>
      <c r="HXX889" s="40"/>
      <c r="HXY889" s="40"/>
      <c r="HXZ889" s="40"/>
      <c r="HYA889" s="40"/>
      <c r="HYB889" s="40"/>
      <c r="HYC889" s="40"/>
      <c r="HYD889" s="40"/>
      <c r="HYE889" s="40"/>
      <c r="HYF889" s="40"/>
      <c r="HYG889" s="40"/>
      <c r="HYH889" s="40"/>
      <c r="HYI889" s="40"/>
      <c r="HYJ889" s="40"/>
      <c r="HYK889" s="40"/>
      <c r="HYL889" s="40"/>
      <c r="HYM889" s="40"/>
      <c r="HYN889" s="40"/>
      <c r="HYO889" s="40"/>
      <c r="HYP889" s="40"/>
      <c r="HYQ889" s="40"/>
      <c r="HYR889" s="40"/>
      <c r="HYS889" s="40"/>
      <c r="HYT889" s="40"/>
      <c r="HYU889" s="40"/>
      <c r="HYV889" s="40"/>
      <c r="HYW889" s="40"/>
      <c r="HYX889" s="40"/>
      <c r="HYY889" s="40"/>
      <c r="HYZ889" s="40"/>
      <c r="HZA889" s="40"/>
      <c r="HZB889" s="40"/>
      <c r="HZC889" s="40"/>
      <c r="HZD889" s="40"/>
      <c r="HZE889" s="40"/>
      <c r="HZF889" s="40"/>
      <c r="HZG889" s="40"/>
      <c r="HZH889" s="40"/>
      <c r="HZI889" s="40"/>
      <c r="HZJ889" s="40"/>
      <c r="HZK889" s="40"/>
      <c r="HZL889" s="40"/>
      <c r="HZM889" s="40"/>
      <c r="HZN889" s="40"/>
      <c r="HZO889" s="40"/>
      <c r="HZP889" s="40"/>
      <c r="HZQ889" s="40"/>
      <c r="HZR889" s="40"/>
      <c r="HZS889" s="40"/>
      <c r="HZT889" s="40"/>
      <c r="HZU889" s="40"/>
      <c r="HZV889" s="40"/>
      <c r="HZW889" s="40"/>
      <c r="HZX889" s="40"/>
      <c r="HZY889" s="40"/>
      <c r="HZZ889" s="40"/>
      <c r="IAA889" s="40"/>
      <c r="IAB889" s="40"/>
      <c r="IAC889" s="40"/>
      <c r="IAD889" s="40"/>
      <c r="IAE889" s="40"/>
      <c r="IAF889" s="40"/>
      <c r="IAG889" s="40"/>
      <c r="IAH889" s="40"/>
      <c r="IAI889" s="40"/>
      <c r="IAJ889" s="40"/>
      <c r="IAK889" s="40"/>
      <c r="IAL889" s="40"/>
      <c r="IAM889" s="40"/>
      <c r="IAN889" s="40"/>
      <c r="IAO889" s="40"/>
      <c r="IAP889" s="40"/>
      <c r="IAQ889" s="40"/>
      <c r="IAR889" s="40"/>
      <c r="IAS889" s="40"/>
      <c r="IAT889" s="40"/>
      <c r="IAU889" s="40"/>
      <c r="IAV889" s="40"/>
      <c r="IAW889" s="40"/>
      <c r="IAX889" s="40"/>
      <c r="IAY889" s="40"/>
      <c r="IAZ889" s="40"/>
      <c r="IBA889" s="40"/>
      <c r="IBB889" s="40"/>
      <c r="IBC889" s="40"/>
      <c r="IBD889" s="40"/>
      <c r="IBE889" s="40"/>
      <c r="IBF889" s="40"/>
      <c r="IBG889" s="40"/>
      <c r="IBH889" s="40"/>
      <c r="IBI889" s="40"/>
      <c r="IBJ889" s="40"/>
      <c r="IBK889" s="40"/>
      <c r="IBL889" s="40"/>
      <c r="IBM889" s="40"/>
      <c r="IBN889" s="40"/>
      <c r="IBO889" s="40"/>
      <c r="IBP889" s="40"/>
      <c r="IBQ889" s="40"/>
      <c r="IBR889" s="40"/>
      <c r="IBS889" s="40"/>
      <c r="IBT889" s="40"/>
      <c r="IBU889" s="40"/>
      <c r="IBV889" s="40"/>
      <c r="IBW889" s="40"/>
      <c r="IBX889" s="40"/>
      <c r="IBY889" s="40"/>
      <c r="IBZ889" s="40"/>
      <c r="ICA889" s="40"/>
      <c r="ICB889" s="40"/>
      <c r="ICC889" s="40"/>
      <c r="ICD889" s="40"/>
      <c r="ICE889" s="40"/>
      <c r="ICF889" s="40"/>
      <c r="ICG889" s="40"/>
      <c r="ICH889" s="40"/>
      <c r="ICI889" s="40"/>
      <c r="ICJ889" s="40"/>
      <c r="ICK889" s="40"/>
      <c r="ICL889" s="40"/>
      <c r="ICM889" s="40"/>
      <c r="ICN889" s="40"/>
      <c r="ICO889" s="40"/>
      <c r="ICP889" s="40"/>
      <c r="ICQ889" s="40"/>
      <c r="ICR889" s="40"/>
      <c r="ICS889" s="40"/>
      <c r="ICT889" s="40"/>
      <c r="ICU889" s="40"/>
      <c r="ICV889" s="40"/>
      <c r="ICW889" s="40"/>
      <c r="ICX889" s="40"/>
      <c r="ICY889" s="40"/>
      <c r="ICZ889" s="40"/>
      <c r="IDA889" s="40"/>
      <c r="IDB889" s="40"/>
      <c r="IDC889" s="40"/>
      <c r="IDD889" s="40"/>
      <c r="IDE889" s="40"/>
      <c r="IDF889" s="40"/>
      <c r="IDG889" s="40"/>
      <c r="IDH889" s="40"/>
      <c r="IDI889" s="40"/>
      <c r="IDJ889" s="40"/>
      <c r="IDK889" s="40"/>
      <c r="IDL889" s="40"/>
      <c r="IDM889" s="40"/>
      <c r="IDN889" s="40"/>
      <c r="IDO889" s="40"/>
      <c r="IDP889" s="40"/>
      <c r="IDQ889" s="40"/>
      <c r="IDR889" s="40"/>
      <c r="IDS889" s="40"/>
      <c r="IDT889" s="40"/>
      <c r="IDU889" s="40"/>
      <c r="IDV889" s="40"/>
      <c r="IDW889" s="40"/>
      <c r="IDX889" s="40"/>
      <c r="IDY889" s="40"/>
      <c r="IDZ889" s="40"/>
      <c r="IEA889" s="40"/>
      <c r="IEB889" s="40"/>
      <c r="IEC889" s="40"/>
      <c r="IED889" s="40"/>
      <c r="IEE889" s="40"/>
      <c r="IEF889" s="40"/>
      <c r="IEG889" s="40"/>
      <c r="IEH889" s="40"/>
      <c r="IEI889" s="40"/>
      <c r="IEJ889" s="40"/>
      <c r="IEK889" s="40"/>
      <c r="IEL889" s="40"/>
      <c r="IEM889" s="40"/>
      <c r="IEN889" s="40"/>
      <c r="IEO889" s="40"/>
      <c r="IEP889" s="40"/>
      <c r="IEQ889" s="40"/>
      <c r="IER889" s="40"/>
      <c r="IES889" s="40"/>
      <c r="IET889" s="40"/>
      <c r="IEU889" s="40"/>
      <c r="IEV889" s="40"/>
      <c r="IEW889" s="40"/>
      <c r="IEX889" s="40"/>
      <c r="IEY889" s="40"/>
      <c r="IEZ889" s="40"/>
      <c r="IFA889" s="40"/>
      <c r="IFB889" s="40"/>
      <c r="IFC889" s="40"/>
      <c r="IFD889" s="40"/>
      <c r="IFE889" s="40"/>
      <c r="IFF889" s="40"/>
      <c r="IFG889" s="40"/>
      <c r="IFH889" s="40"/>
      <c r="IFI889" s="40"/>
      <c r="IFJ889" s="40"/>
      <c r="IFK889" s="40"/>
      <c r="IFL889" s="40"/>
      <c r="IFM889" s="40"/>
      <c r="IFN889" s="40"/>
      <c r="IFO889" s="40"/>
      <c r="IFP889" s="40"/>
      <c r="IFQ889" s="40"/>
      <c r="IFR889" s="40"/>
      <c r="IFS889" s="40"/>
      <c r="IFT889" s="40"/>
      <c r="IFU889" s="40"/>
      <c r="IFV889" s="40"/>
      <c r="IFW889" s="40"/>
      <c r="IFX889" s="40"/>
      <c r="IFY889" s="40"/>
      <c r="IFZ889" s="40"/>
      <c r="IGA889" s="40"/>
      <c r="IGB889" s="40"/>
      <c r="IGC889" s="40"/>
      <c r="IGD889" s="40"/>
      <c r="IGE889" s="40"/>
      <c r="IGF889" s="40"/>
      <c r="IGG889" s="40"/>
      <c r="IGH889" s="40"/>
      <c r="IGI889" s="40"/>
      <c r="IGJ889" s="40"/>
      <c r="IGK889" s="40"/>
      <c r="IGL889" s="40"/>
      <c r="IGM889" s="40"/>
      <c r="IGN889" s="40"/>
      <c r="IGO889" s="40"/>
      <c r="IGP889" s="40"/>
      <c r="IGQ889" s="40"/>
      <c r="IGR889" s="40"/>
      <c r="IGS889" s="40"/>
      <c r="IGT889" s="40"/>
      <c r="IGU889" s="40"/>
      <c r="IGV889" s="40"/>
      <c r="IGW889" s="40"/>
      <c r="IGX889" s="40"/>
      <c r="IGY889" s="40"/>
      <c r="IGZ889" s="40"/>
      <c r="IHA889" s="40"/>
      <c r="IHB889" s="40"/>
      <c r="IHC889" s="40"/>
      <c r="IHD889" s="40"/>
      <c r="IHE889" s="40"/>
      <c r="IHF889" s="40"/>
      <c r="IHG889" s="40"/>
      <c r="IHH889" s="40"/>
      <c r="IHI889" s="40"/>
      <c r="IHJ889" s="40"/>
      <c r="IHK889" s="40"/>
      <c r="IHL889" s="40"/>
      <c r="IHM889" s="40"/>
      <c r="IHN889" s="40"/>
      <c r="IHO889" s="40"/>
      <c r="IHP889" s="40"/>
      <c r="IHQ889" s="40"/>
      <c r="IHR889" s="40"/>
      <c r="IHS889" s="40"/>
      <c r="IHT889" s="40"/>
      <c r="IHU889" s="40"/>
      <c r="IHV889" s="40"/>
      <c r="IHW889" s="40"/>
      <c r="IHX889" s="40"/>
      <c r="IHY889" s="40"/>
      <c r="IHZ889" s="40"/>
      <c r="IIA889" s="40"/>
      <c r="IIB889" s="40"/>
      <c r="IIC889" s="40"/>
      <c r="IID889" s="40"/>
      <c r="IIE889" s="40"/>
      <c r="IIF889" s="40"/>
      <c r="IIG889" s="40"/>
      <c r="IIH889" s="40"/>
      <c r="III889" s="40"/>
      <c r="IIJ889" s="40"/>
      <c r="IIK889" s="40"/>
      <c r="IIL889" s="40"/>
      <c r="IIM889" s="40"/>
      <c r="IIN889" s="40"/>
      <c r="IIO889" s="40"/>
      <c r="IIP889" s="40"/>
      <c r="IIQ889" s="40"/>
      <c r="IIR889" s="40"/>
      <c r="IIS889" s="40"/>
      <c r="IIT889" s="40"/>
      <c r="IIU889" s="40"/>
      <c r="IIV889" s="40"/>
      <c r="IIW889" s="40"/>
      <c r="IIX889" s="40"/>
      <c r="IIY889" s="40"/>
      <c r="IIZ889" s="40"/>
      <c r="IJA889" s="40"/>
      <c r="IJB889" s="40"/>
      <c r="IJC889" s="40"/>
      <c r="IJD889" s="40"/>
      <c r="IJE889" s="40"/>
      <c r="IJF889" s="40"/>
      <c r="IJG889" s="40"/>
      <c r="IJH889" s="40"/>
      <c r="IJI889" s="40"/>
      <c r="IJJ889" s="40"/>
      <c r="IJK889" s="40"/>
      <c r="IJL889" s="40"/>
      <c r="IJM889" s="40"/>
      <c r="IJN889" s="40"/>
      <c r="IJO889" s="40"/>
      <c r="IJP889" s="40"/>
      <c r="IJQ889" s="40"/>
      <c r="IJR889" s="40"/>
      <c r="IJS889" s="40"/>
      <c r="IJT889" s="40"/>
      <c r="IJU889" s="40"/>
      <c r="IJV889" s="40"/>
      <c r="IJW889" s="40"/>
      <c r="IJX889" s="40"/>
      <c r="IJY889" s="40"/>
      <c r="IJZ889" s="40"/>
      <c r="IKA889" s="40"/>
      <c r="IKB889" s="40"/>
      <c r="IKC889" s="40"/>
      <c r="IKD889" s="40"/>
      <c r="IKE889" s="40"/>
      <c r="IKF889" s="40"/>
      <c r="IKG889" s="40"/>
      <c r="IKH889" s="40"/>
      <c r="IKI889" s="40"/>
      <c r="IKJ889" s="40"/>
      <c r="IKK889" s="40"/>
      <c r="IKL889" s="40"/>
      <c r="IKM889" s="40"/>
      <c r="IKN889" s="40"/>
      <c r="IKO889" s="40"/>
      <c r="IKP889" s="40"/>
      <c r="IKQ889" s="40"/>
      <c r="IKR889" s="40"/>
      <c r="IKS889" s="40"/>
      <c r="IKT889" s="40"/>
      <c r="IKU889" s="40"/>
      <c r="IKV889" s="40"/>
      <c r="IKW889" s="40"/>
      <c r="IKX889" s="40"/>
      <c r="IKY889" s="40"/>
      <c r="IKZ889" s="40"/>
      <c r="ILA889" s="40"/>
      <c r="ILB889" s="40"/>
      <c r="ILC889" s="40"/>
      <c r="ILD889" s="40"/>
      <c r="ILE889" s="40"/>
      <c r="ILF889" s="40"/>
      <c r="ILG889" s="40"/>
      <c r="ILH889" s="40"/>
      <c r="ILI889" s="40"/>
      <c r="ILJ889" s="40"/>
      <c r="ILK889" s="40"/>
      <c r="ILL889" s="40"/>
      <c r="ILM889" s="40"/>
      <c r="ILN889" s="40"/>
      <c r="ILO889" s="40"/>
      <c r="ILP889" s="40"/>
      <c r="ILQ889" s="40"/>
      <c r="ILR889" s="40"/>
      <c r="ILS889" s="40"/>
      <c r="ILT889" s="40"/>
      <c r="ILU889" s="40"/>
      <c r="ILV889" s="40"/>
      <c r="ILW889" s="40"/>
      <c r="ILX889" s="40"/>
      <c r="ILY889" s="40"/>
      <c r="ILZ889" s="40"/>
      <c r="IMA889" s="40"/>
      <c r="IMB889" s="40"/>
      <c r="IMC889" s="40"/>
      <c r="IMD889" s="40"/>
      <c r="IME889" s="40"/>
      <c r="IMF889" s="40"/>
      <c r="IMG889" s="40"/>
      <c r="IMH889" s="40"/>
      <c r="IMI889" s="40"/>
      <c r="IMJ889" s="40"/>
      <c r="IMK889" s="40"/>
      <c r="IML889" s="40"/>
      <c r="IMM889" s="40"/>
      <c r="IMN889" s="40"/>
      <c r="IMO889" s="40"/>
      <c r="IMP889" s="40"/>
      <c r="IMQ889" s="40"/>
      <c r="IMR889" s="40"/>
      <c r="IMS889" s="40"/>
      <c r="IMT889" s="40"/>
      <c r="IMU889" s="40"/>
      <c r="IMV889" s="40"/>
      <c r="IMW889" s="40"/>
      <c r="IMX889" s="40"/>
      <c r="IMY889" s="40"/>
      <c r="IMZ889" s="40"/>
      <c r="INA889" s="40"/>
      <c r="INB889" s="40"/>
      <c r="INC889" s="40"/>
      <c r="IND889" s="40"/>
      <c r="INE889" s="40"/>
      <c r="INF889" s="40"/>
      <c r="ING889" s="40"/>
      <c r="INH889" s="40"/>
      <c r="INI889" s="40"/>
      <c r="INJ889" s="40"/>
      <c r="INK889" s="40"/>
      <c r="INL889" s="40"/>
      <c r="INM889" s="40"/>
      <c r="INN889" s="40"/>
      <c r="INO889" s="40"/>
      <c r="INP889" s="40"/>
      <c r="INQ889" s="40"/>
      <c r="INR889" s="40"/>
      <c r="INS889" s="40"/>
      <c r="INT889" s="40"/>
      <c r="INU889" s="40"/>
      <c r="INV889" s="40"/>
      <c r="INW889" s="40"/>
      <c r="INX889" s="40"/>
      <c r="INY889" s="40"/>
      <c r="INZ889" s="40"/>
      <c r="IOA889" s="40"/>
      <c r="IOB889" s="40"/>
      <c r="IOC889" s="40"/>
      <c r="IOD889" s="40"/>
      <c r="IOE889" s="40"/>
      <c r="IOF889" s="40"/>
      <c r="IOG889" s="40"/>
      <c r="IOH889" s="40"/>
      <c r="IOI889" s="40"/>
      <c r="IOJ889" s="40"/>
      <c r="IOK889" s="40"/>
      <c r="IOL889" s="40"/>
      <c r="IOM889" s="40"/>
      <c r="ION889" s="40"/>
      <c r="IOO889" s="40"/>
      <c r="IOP889" s="40"/>
      <c r="IOQ889" s="40"/>
      <c r="IOR889" s="40"/>
      <c r="IOS889" s="40"/>
      <c r="IOT889" s="40"/>
      <c r="IOU889" s="40"/>
      <c r="IOV889" s="40"/>
      <c r="IOW889" s="40"/>
      <c r="IOX889" s="40"/>
      <c r="IOY889" s="40"/>
      <c r="IOZ889" s="40"/>
      <c r="IPA889" s="40"/>
      <c r="IPB889" s="40"/>
      <c r="IPC889" s="40"/>
      <c r="IPD889" s="40"/>
      <c r="IPE889" s="40"/>
      <c r="IPF889" s="40"/>
      <c r="IPG889" s="40"/>
      <c r="IPH889" s="40"/>
      <c r="IPI889" s="40"/>
      <c r="IPJ889" s="40"/>
      <c r="IPK889" s="40"/>
      <c r="IPL889" s="40"/>
      <c r="IPM889" s="40"/>
      <c r="IPN889" s="40"/>
      <c r="IPO889" s="40"/>
      <c r="IPP889" s="40"/>
      <c r="IPQ889" s="40"/>
      <c r="IPR889" s="40"/>
      <c r="IPS889" s="40"/>
      <c r="IPT889" s="40"/>
      <c r="IPU889" s="40"/>
      <c r="IPV889" s="40"/>
      <c r="IPW889" s="40"/>
      <c r="IPX889" s="40"/>
      <c r="IPY889" s="40"/>
      <c r="IPZ889" s="40"/>
      <c r="IQA889" s="40"/>
      <c r="IQB889" s="40"/>
      <c r="IQC889" s="40"/>
      <c r="IQD889" s="40"/>
      <c r="IQE889" s="40"/>
      <c r="IQF889" s="40"/>
      <c r="IQG889" s="40"/>
      <c r="IQH889" s="40"/>
      <c r="IQI889" s="40"/>
      <c r="IQJ889" s="40"/>
      <c r="IQK889" s="40"/>
      <c r="IQL889" s="40"/>
      <c r="IQM889" s="40"/>
      <c r="IQN889" s="40"/>
      <c r="IQO889" s="40"/>
      <c r="IQP889" s="40"/>
      <c r="IQQ889" s="40"/>
      <c r="IQR889" s="40"/>
      <c r="IQS889" s="40"/>
      <c r="IQT889" s="40"/>
      <c r="IQU889" s="40"/>
      <c r="IQV889" s="40"/>
      <c r="IQW889" s="40"/>
      <c r="IQX889" s="40"/>
      <c r="IQY889" s="40"/>
      <c r="IQZ889" s="40"/>
      <c r="IRA889" s="40"/>
      <c r="IRB889" s="40"/>
      <c r="IRC889" s="40"/>
      <c r="IRD889" s="40"/>
      <c r="IRE889" s="40"/>
      <c r="IRF889" s="40"/>
      <c r="IRG889" s="40"/>
      <c r="IRH889" s="40"/>
      <c r="IRI889" s="40"/>
      <c r="IRJ889" s="40"/>
      <c r="IRK889" s="40"/>
      <c r="IRL889" s="40"/>
      <c r="IRM889" s="40"/>
      <c r="IRN889" s="40"/>
      <c r="IRO889" s="40"/>
      <c r="IRP889" s="40"/>
      <c r="IRQ889" s="40"/>
      <c r="IRR889" s="40"/>
      <c r="IRS889" s="40"/>
      <c r="IRT889" s="40"/>
      <c r="IRU889" s="40"/>
      <c r="IRV889" s="40"/>
      <c r="IRW889" s="40"/>
      <c r="IRX889" s="40"/>
      <c r="IRY889" s="40"/>
      <c r="IRZ889" s="40"/>
      <c r="ISA889" s="40"/>
      <c r="ISB889" s="40"/>
      <c r="ISC889" s="40"/>
      <c r="ISD889" s="40"/>
      <c r="ISE889" s="40"/>
      <c r="ISF889" s="40"/>
      <c r="ISG889" s="40"/>
      <c r="ISH889" s="40"/>
      <c r="ISI889" s="40"/>
      <c r="ISJ889" s="40"/>
      <c r="ISK889" s="40"/>
      <c r="ISL889" s="40"/>
      <c r="ISM889" s="40"/>
      <c r="ISN889" s="40"/>
      <c r="ISO889" s="40"/>
      <c r="ISP889" s="40"/>
      <c r="ISQ889" s="40"/>
      <c r="ISR889" s="40"/>
      <c r="ISS889" s="40"/>
      <c r="IST889" s="40"/>
      <c r="ISU889" s="40"/>
      <c r="ISV889" s="40"/>
      <c r="ISW889" s="40"/>
      <c r="ISX889" s="40"/>
      <c r="ISY889" s="40"/>
      <c r="ISZ889" s="40"/>
      <c r="ITA889" s="40"/>
      <c r="ITB889" s="40"/>
      <c r="ITC889" s="40"/>
      <c r="ITD889" s="40"/>
      <c r="ITE889" s="40"/>
      <c r="ITF889" s="40"/>
      <c r="ITG889" s="40"/>
      <c r="ITH889" s="40"/>
      <c r="ITI889" s="40"/>
      <c r="ITJ889" s="40"/>
      <c r="ITK889" s="40"/>
      <c r="ITL889" s="40"/>
      <c r="ITM889" s="40"/>
      <c r="ITN889" s="40"/>
      <c r="ITO889" s="40"/>
      <c r="ITP889" s="40"/>
      <c r="ITQ889" s="40"/>
      <c r="ITR889" s="40"/>
      <c r="ITS889" s="40"/>
      <c r="ITT889" s="40"/>
      <c r="ITU889" s="40"/>
      <c r="ITV889" s="40"/>
      <c r="ITW889" s="40"/>
      <c r="ITX889" s="40"/>
      <c r="ITY889" s="40"/>
      <c r="ITZ889" s="40"/>
      <c r="IUA889" s="40"/>
      <c r="IUB889" s="40"/>
      <c r="IUC889" s="40"/>
      <c r="IUD889" s="40"/>
      <c r="IUE889" s="40"/>
      <c r="IUF889" s="40"/>
      <c r="IUG889" s="40"/>
      <c r="IUH889" s="40"/>
      <c r="IUI889" s="40"/>
      <c r="IUJ889" s="40"/>
      <c r="IUK889" s="40"/>
      <c r="IUL889" s="40"/>
      <c r="IUM889" s="40"/>
      <c r="IUN889" s="40"/>
      <c r="IUO889" s="40"/>
      <c r="IUP889" s="40"/>
      <c r="IUQ889" s="40"/>
      <c r="IUR889" s="40"/>
      <c r="IUS889" s="40"/>
      <c r="IUT889" s="40"/>
      <c r="IUU889" s="40"/>
      <c r="IUV889" s="40"/>
      <c r="IUW889" s="40"/>
      <c r="IUX889" s="40"/>
      <c r="IUY889" s="40"/>
      <c r="IUZ889" s="40"/>
      <c r="IVA889" s="40"/>
      <c r="IVB889" s="40"/>
      <c r="IVC889" s="40"/>
      <c r="IVD889" s="40"/>
      <c r="IVE889" s="40"/>
      <c r="IVF889" s="40"/>
      <c r="IVG889" s="40"/>
      <c r="IVH889" s="40"/>
      <c r="IVI889" s="40"/>
      <c r="IVJ889" s="40"/>
      <c r="IVK889" s="40"/>
      <c r="IVL889" s="40"/>
      <c r="IVM889" s="40"/>
      <c r="IVN889" s="40"/>
      <c r="IVO889" s="40"/>
      <c r="IVP889" s="40"/>
      <c r="IVQ889" s="40"/>
      <c r="IVR889" s="40"/>
      <c r="IVS889" s="40"/>
      <c r="IVT889" s="40"/>
      <c r="IVU889" s="40"/>
      <c r="IVV889" s="40"/>
      <c r="IVW889" s="40"/>
      <c r="IVX889" s="40"/>
      <c r="IVY889" s="40"/>
      <c r="IVZ889" s="40"/>
      <c r="IWA889" s="40"/>
      <c r="IWB889" s="40"/>
      <c r="IWC889" s="40"/>
      <c r="IWD889" s="40"/>
      <c r="IWE889" s="40"/>
      <c r="IWF889" s="40"/>
      <c r="IWG889" s="40"/>
      <c r="IWH889" s="40"/>
      <c r="IWI889" s="40"/>
      <c r="IWJ889" s="40"/>
      <c r="IWK889" s="40"/>
      <c r="IWL889" s="40"/>
      <c r="IWM889" s="40"/>
      <c r="IWN889" s="40"/>
      <c r="IWO889" s="40"/>
      <c r="IWP889" s="40"/>
      <c r="IWQ889" s="40"/>
      <c r="IWR889" s="40"/>
      <c r="IWS889" s="40"/>
      <c r="IWT889" s="40"/>
      <c r="IWU889" s="40"/>
      <c r="IWV889" s="40"/>
      <c r="IWW889" s="40"/>
      <c r="IWX889" s="40"/>
      <c r="IWY889" s="40"/>
      <c r="IWZ889" s="40"/>
      <c r="IXA889" s="40"/>
      <c r="IXB889" s="40"/>
      <c r="IXC889" s="40"/>
      <c r="IXD889" s="40"/>
      <c r="IXE889" s="40"/>
      <c r="IXF889" s="40"/>
      <c r="IXG889" s="40"/>
      <c r="IXH889" s="40"/>
      <c r="IXI889" s="40"/>
      <c r="IXJ889" s="40"/>
      <c r="IXK889" s="40"/>
      <c r="IXL889" s="40"/>
      <c r="IXM889" s="40"/>
      <c r="IXN889" s="40"/>
      <c r="IXO889" s="40"/>
      <c r="IXP889" s="40"/>
      <c r="IXQ889" s="40"/>
      <c r="IXR889" s="40"/>
      <c r="IXS889" s="40"/>
      <c r="IXT889" s="40"/>
      <c r="IXU889" s="40"/>
      <c r="IXV889" s="40"/>
      <c r="IXW889" s="40"/>
      <c r="IXX889" s="40"/>
      <c r="IXY889" s="40"/>
      <c r="IXZ889" s="40"/>
      <c r="IYA889" s="40"/>
      <c r="IYB889" s="40"/>
      <c r="IYC889" s="40"/>
      <c r="IYD889" s="40"/>
      <c r="IYE889" s="40"/>
      <c r="IYF889" s="40"/>
      <c r="IYG889" s="40"/>
      <c r="IYH889" s="40"/>
      <c r="IYI889" s="40"/>
      <c r="IYJ889" s="40"/>
      <c r="IYK889" s="40"/>
      <c r="IYL889" s="40"/>
      <c r="IYM889" s="40"/>
      <c r="IYN889" s="40"/>
      <c r="IYO889" s="40"/>
      <c r="IYP889" s="40"/>
      <c r="IYQ889" s="40"/>
      <c r="IYR889" s="40"/>
      <c r="IYS889" s="40"/>
      <c r="IYT889" s="40"/>
      <c r="IYU889" s="40"/>
      <c r="IYV889" s="40"/>
      <c r="IYW889" s="40"/>
      <c r="IYX889" s="40"/>
      <c r="IYY889" s="40"/>
      <c r="IYZ889" s="40"/>
      <c r="IZA889" s="40"/>
      <c r="IZB889" s="40"/>
      <c r="IZC889" s="40"/>
      <c r="IZD889" s="40"/>
      <c r="IZE889" s="40"/>
      <c r="IZF889" s="40"/>
      <c r="IZG889" s="40"/>
      <c r="IZH889" s="40"/>
      <c r="IZI889" s="40"/>
      <c r="IZJ889" s="40"/>
      <c r="IZK889" s="40"/>
      <c r="IZL889" s="40"/>
      <c r="IZM889" s="40"/>
      <c r="IZN889" s="40"/>
      <c r="IZO889" s="40"/>
      <c r="IZP889" s="40"/>
      <c r="IZQ889" s="40"/>
      <c r="IZR889" s="40"/>
      <c r="IZS889" s="40"/>
      <c r="IZT889" s="40"/>
      <c r="IZU889" s="40"/>
      <c r="IZV889" s="40"/>
      <c r="IZW889" s="40"/>
      <c r="IZX889" s="40"/>
      <c r="IZY889" s="40"/>
      <c r="IZZ889" s="40"/>
      <c r="JAA889" s="40"/>
      <c r="JAB889" s="40"/>
      <c r="JAC889" s="40"/>
      <c r="JAD889" s="40"/>
      <c r="JAE889" s="40"/>
      <c r="JAF889" s="40"/>
      <c r="JAG889" s="40"/>
      <c r="JAH889" s="40"/>
      <c r="JAI889" s="40"/>
      <c r="JAJ889" s="40"/>
      <c r="JAK889" s="40"/>
      <c r="JAL889" s="40"/>
      <c r="JAM889" s="40"/>
      <c r="JAN889" s="40"/>
      <c r="JAO889" s="40"/>
      <c r="JAP889" s="40"/>
      <c r="JAQ889" s="40"/>
      <c r="JAR889" s="40"/>
      <c r="JAS889" s="40"/>
      <c r="JAT889" s="40"/>
      <c r="JAU889" s="40"/>
      <c r="JAV889" s="40"/>
      <c r="JAW889" s="40"/>
      <c r="JAX889" s="40"/>
      <c r="JAY889" s="40"/>
      <c r="JAZ889" s="40"/>
      <c r="JBA889" s="40"/>
      <c r="JBB889" s="40"/>
      <c r="JBC889" s="40"/>
      <c r="JBD889" s="40"/>
      <c r="JBE889" s="40"/>
      <c r="JBF889" s="40"/>
      <c r="JBG889" s="40"/>
      <c r="JBH889" s="40"/>
      <c r="JBI889" s="40"/>
      <c r="JBJ889" s="40"/>
      <c r="JBK889" s="40"/>
      <c r="JBL889" s="40"/>
      <c r="JBM889" s="40"/>
      <c r="JBN889" s="40"/>
      <c r="JBO889" s="40"/>
      <c r="JBP889" s="40"/>
      <c r="JBQ889" s="40"/>
      <c r="JBR889" s="40"/>
      <c r="JBS889" s="40"/>
      <c r="JBT889" s="40"/>
      <c r="JBU889" s="40"/>
      <c r="JBV889" s="40"/>
      <c r="JBW889" s="40"/>
      <c r="JBX889" s="40"/>
      <c r="JBY889" s="40"/>
      <c r="JBZ889" s="40"/>
      <c r="JCA889" s="40"/>
      <c r="JCB889" s="40"/>
      <c r="JCC889" s="40"/>
      <c r="JCD889" s="40"/>
      <c r="JCE889" s="40"/>
      <c r="JCF889" s="40"/>
      <c r="JCG889" s="40"/>
      <c r="JCH889" s="40"/>
      <c r="JCI889" s="40"/>
      <c r="JCJ889" s="40"/>
      <c r="JCK889" s="40"/>
      <c r="JCL889" s="40"/>
      <c r="JCM889" s="40"/>
      <c r="JCN889" s="40"/>
      <c r="JCO889" s="40"/>
      <c r="JCP889" s="40"/>
      <c r="JCQ889" s="40"/>
      <c r="JCR889" s="40"/>
      <c r="JCS889" s="40"/>
      <c r="JCT889" s="40"/>
      <c r="JCU889" s="40"/>
      <c r="JCV889" s="40"/>
      <c r="JCW889" s="40"/>
      <c r="JCX889" s="40"/>
      <c r="JCY889" s="40"/>
      <c r="JCZ889" s="40"/>
      <c r="JDA889" s="40"/>
      <c r="JDB889" s="40"/>
      <c r="JDC889" s="40"/>
      <c r="JDD889" s="40"/>
      <c r="JDE889" s="40"/>
      <c r="JDF889" s="40"/>
      <c r="JDG889" s="40"/>
      <c r="JDH889" s="40"/>
      <c r="JDI889" s="40"/>
      <c r="JDJ889" s="40"/>
      <c r="JDK889" s="40"/>
      <c r="JDL889" s="40"/>
      <c r="JDM889" s="40"/>
      <c r="JDN889" s="40"/>
      <c r="JDO889" s="40"/>
      <c r="JDP889" s="40"/>
      <c r="JDQ889" s="40"/>
      <c r="JDR889" s="40"/>
      <c r="JDS889" s="40"/>
      <c r="JDT889" s="40"/>
      <c r="JDU889" s="40"/>
      <c r="JDV889" s="40"/>
      <c r="JDW889" s="40"/>
      <c r="JDX889" s="40"/>
      <c r="JDY889" s="40"/>
      <c r="JDZ889" s="40"/>
      <c r="JEA889" s="40"/>
      <c r="JEB889" s="40"/>
      <c r="JEC889" s="40"/>
      <c r="JED889" s="40"/>
      <c r="JEE889" s="40"/>
      <c r="JEF889" s="40"/>
      <c r="JEG889" s="40"/>
      <c r="JEH889" s="40"/>
      <c r="JEI889" s="40"/>
      <c r="JEJ889" s="40"/>
      <c r="JEK889" s="40"/>
      <c r="JEL889" s="40"/>
      <c r="JEM889" s="40"/>
      <c r="JEN889" s="40"/>
      <c r="JEO889" s="40"/>
      <c r="JEP889" s="40"/>
      <c r="JEQ889" s="40"/>
      <c r="JER889" s="40"/>
      <c r="JES889" s="40"/>
      <c r="JET889" s="40"/>
      <c r="JEU889" s="40"/>
      <c r="JEV889" s="40"/>
      <c r="JEW889" s="40"/>
      <c r="JEX889" s="40"/>
      <c r="JEY889" s="40"/>
      <c r="JEZ889" s="40"/>
      <c r="JFA889" s="40"/>
      <c r="JFB889" s="40"/>
      <c r="JFC889" s="40"/>
      <c r="JFD889" s="40"/>
      <c r="JFE889" s="40"/>
      <c r="JFF889" s="40"/>
      <c r="JFG889" s="40"/>
      <c r="JFH889" s="40"/>
      <c r="JFI889" s="40"/>
      <c r="JFJ889" s="40"/>
      <c r="JFK889" s="40"/>
      <c r="JFL889" s="40"/>
      <c r="JFM889" s="40"/>
      <c r="JFN889" s="40"/>
      <c r="JFO889" s="40"/>
      <c r="JFP889" s="40"/>
      <c r="JFQ889" s="40"/>
      <c r="JFR889" s="40"/>
      <c r="JFS889" s="40"/>
      <c r="JFT889" s="40"/>
      <c r="JFU889" s="40"/>
      <c r="JFV889" s="40"/>
      <c r="JFW889" s="40"/>
      <c r="JFX889" s="40"/>
      <c r="JFY889" s="40"/>
      <c r="JFZ889" s="40"/>
      <c r="JGA889" s="40"/>
      <c r="JGB889" s="40"/>
      <c r="JGC889" s="40"/>
      <c r="JGD889" s="40"/>
      <c r="JGE889" s="40"/>
      <c r="JGF889" s="40"/>
      <c r="JGG889" s="40"/>
      <c r="JGH889" s="40"/>
      <c r="JGI889" s="40"/>
      <c r="JGJ889" s="40"/>
      <c r="JGK889" s="40"/>
      <c r="JGL889" s="40"/>
      <c r="JGM889" s="40"/>
      <c r="JGN889" s="40"/>
      <c r="JGO889" s="40"/>
      <c r="JGP889" s="40"/>
      <c r="JGQ889" s="40"/>
      <c r="JGR889" s="40"/>
      <c r="JGS889" s="40"/>
      <c r="JGT889" s="40"/>
      <c r="JGU889" s="40"/>
      <c r="JGV889" s="40"/>
      <c r="JGW889" s="40"/>
      <c r="JGX889" s="40"/>
      <c r="JGY889" s="40"/>
      <c r="JGZ889" s="40"/>
      <c r="JHA889" s="40"/>
      <c r="JHB889" s="40"/>
      <c r="JHC889" s="40"/>
      <c r="JHD889" s="40"/>
      <c r="JHE889" s="40"/>
      <c r="JHF889" s="40"/>
      <c r="JHG889" s="40"/>
      <c r="JHH889" s="40"/>
      <c r="JHI889" s="40"/>
      <c r="JHJ889" s="40"/>
      <c r="JHK889" s="40"/>
      <c r="JHL889" s="40"/>
      <c r="JHM889" s="40"/>
      <c r="JHN889" s="40"/>
      <c r="JHO889" s="40"/>
      <c r="JHP889" s="40"/>
      <c r="JHQ889" s="40"/>
      <c r="JHR889" s="40"/>
      <c r="JHS889" s="40"/>
      <c r="JHT889" s="40"/>
      <c r="JHU889" s="40"/>
      <c r="JHV889" s="40"/>
      <c r="JHW889" s="40"/>
      <c r="JHX889" s="40"/>
      <c r="JHY889" s="40"/>
      <c r="JHZ889" s="40"/>
      <c r="JIA889" s="40"/>
      <c r="JIB889" s="40"/>
      <c r="JIC889" s="40"/>
      <c r="JID889" s="40"/>
      <c r="JIE889" s="40"/>
      <c r="JIF889" s="40"/>
      <c r="JIG889" s="40"/>
      <c r="JIH889" s="40"/>
      <c r="JII889" s="40"/>
      <c r="JIJ889" s="40"/>
      <c r="JIK889" s="40"/>
      <c r="JIL889" s="40"/>
      <c r="JIM889" s="40"/>
      <c r="JIN889" s="40"/>
      <c r="JIO889" s="40"/>
      <c r="JIP889" s="40"/>
      <c r="JIQ889" s="40"/>
      <c r="JIR889" s="40"/>
      <c r="JIS889" s="40"/>
      <c r="JIT889" s="40"/>
      <c r="JIU889" s="40"/>
      <c r="JIV889" s="40"/>
      <c r="JIW889" s="40"/>
      <c r="JIX889" s="40"/>
      <c r="JIY889" s="40"/>
      <c r="JIZ889" s="40"/>
      <c r="JJA889" s="40"/>
      <c r="JJB889" s="40"/>
      <c r="JJC889" s="40"/>
      <c r="JJD889" s="40"/>
      <c r="JJE889" s="40"/>
      <c r="JJF889" s="40"/>
      <c r="JJG889" s="40"/>
      <c r="JJH889" s="40"/>
      <c r="JJI889" s="40"/>
      <c r="JJJ889" s="40"/>
      <c r="JJK889" s="40"/>
      <c r="JJL889" s="40"/>
      <c r="JJM889" s="40"/>
      <c r="JJN889" s="40"/>
      <c r="JJO889" s="40"/>
      <c r="JJP889" s="40"/>
      <c r="JJQ889" s="40"/>
      <c r="JJR889" s="40"/>
      <c r="JJS889" s="40"/>
      <c r="JJT889" s="40"/>
      <c r="JJU889" s="40"/>
      <c r="JJV889" s="40"/>
      <c r="JJW889" s="40"/>
      <c r="JJX889" s="40"/>
      <c r="JJY889" s="40"/>
      <c r="JJZ889" s="40"/>
      <c r="JKA889" s="40"/>
      <c r="JKB889" s="40"/>
      <c r="JKC889" s="40"/>
      <c r="JKD889" s="40"/>
      <c r="JKE889" s="40"/>
      <c r="JKF889" s="40"/>
      <c r="JKG889" s="40"/>
      <c r="JKH889" s="40"/>
      <c r="JKI889" s="40"/>
      <c r="JKJ889" s="40"/>
      <c r="JKK889" s="40"/>
      <c r="JKL889" s="40"/>
      <c r="JKM889" s="40"/>
      <c r="JKN889" s="40"/>
      <c r="JKO889" s="40"/>
      <c r="JKP889" s="40"/>
      <c r="JKQ889" s="40"/>
      <c r="JKR889" s="40"/>
      <c r="JKS889" s="40"/>
      <c r="JKT889" s="40"/>
      <c r="JKU889" s="40"/>
      <c r="JKV889" s="40"/>
      <c r="JKW889" s="40"/>
      <c r="JKX889" s="40"/>
      <c r="JKY889" s="40"/>
      <c r="JKZ889" s="40"/>
      <c r="JLA889" s="40"/>
      <c r="JLB889" s="40"/>
      <c r="JLC889" s="40"/>
      <c r="JLD889" s="40"/>
      <c r="JLE889" s="40"/>
      <c r="JLF889" s="40"/>
      <c r="JLG889" s="40"/>
      <c r="JLH889" s="40"/>
      <c r="JLI889" s="40"/>
      <c r="JLJ889" s="40"/>
      <c r="JLK889" s="40"/>
      <c r="JLL889" s="40"/>
      <c r="JLM889" s="40"/>
      <c r="JLN889" s="40"/>
      <c r="JLO889" s="40"/>
      <c r="JLP889" s="40"/>
      <c r="JLQ889" s="40"/>
      <c r="JLR889" s="40"/>
      <c r="JLS889" s="40"/>
      <c r="JLT889" s="40"/>
      <c r="JLU889" s="40"/>
      <c r="JLV889" s="40"/>
      <c r="JLW889" s="40"/>
      <c r="JLX889" s="40"/>
      <c r="JLY889" s="40"/>
      <c r="JLZ889" s="40"/>
      <c r="JMA889" s="40"/>
      <c r="JMB889" s="40"/>
      <c r="JMC889" s="40"/>
      <c r="JMD889" s="40"/>
      <c r="JME889" s="40"/>
      <c r="JMF889" s="40"/>
      <c r="JMG889" s="40"/>
      <c r="JMH889" s="40"/>
      <c r="JMI889" s="40"/>
      <c r="JMJ889" s="40"/>
      <c r="JMK889" s="40"/>
      <c r="JML889" s="40"/>
      <c r="JMM889" s="40"/>
      <c r="JMN889" s="40"/>
      <c r="JMO889" s="40"/>
      <c r="JMP889" s="40"/>
      <c r="JMQ889" s="40"/>
      <c r="JMR889" s="40"/>
      <c r="JMS889" s="40"/>
      <c r="JMT889" s="40"/>
      <c r="JMU889" s="40"/>
      <c r="JMV889" s="40"/>
      <c r="JMW889" s="40"/>
      <c r="JMX889" s="40"/>
      <c r="JMY889" s="40"/>
      <c r="JMZ889" s="40"/>
      <c r="JNA889" s="40"/>
      <c r="JNB889" s="40"/>
      <c r="JNC889" s="40"/>
      <c r="JND889" s="40"/>
      <c r="JNE889" s="40"/>
      <c r="JNF889" s="40"/>
      <c r="JNG889" s="40"/>
      <c r="JNH889" s="40"/>
      <c r="JNI889" s="40"/>
      <c r="JNJ889" s="40"/>
      <c r="JNK889" s="40"/>
      <c r="JNL889" s="40"/>
      <c r="JNM889" s="40"/>
      <c r="JNN889" s="40"/>
      <c r="JNO889" s="40"/>
      <c r="JNP889" s="40"/>
      <c r="JNQ889" s="40"/>
      <c r="JNR889" s="40"/>
      <c r="JNS889" s="40"/>
      <c r="JNT889" s="40"/>
      <c r="JNU889" s="40"/>
      <c r="JNV889" s="40"/>
      <c r="JNW889" s="40"/>
      <c r="JNX889" s="40"/>
      <c r="JNY889" s="40"/>
      <c r="JNZ889" s="40"/>
      <c r="JOA889" s="40"/>
      <c r="JOB889" s="40"/>
      <c r="JOC889" s="40"/>
      <c r="JOD889" s="40"/>
      <c r="JOE889" s="40"/>
      <c r="JOF889" s="40"/>
      <c r="JOG889" s="40"/>
      <c r="JOH889" s="40"/>
      <c r="JOI889" s="40"/>
      <c r="JOJ889" s="40"/>
      <c r="JOK889" s="40"/>
      <c r="JOL889" s="40"/>
      <c r="JOM889" s="40"/>
      <c r="JON889" s="40"/>
      <c r="JOO889" s="40"/>
      <c r="JOP889" s="40"/>
      <c r="JOQ889" s="40"/>
      <c r="JOR889" s="40"/>
      <c r="JOS889" s="40"/>
      <c r="JOT889" s="40"/>
      <c r="JOU889" s="40"/>
      <c r="JOV889" s="40"/>
      <c r="JOW889" s="40"/>
      <c r="JOX889" s="40"/>
      <c r="JOY889" s="40"/>
      <c r="JOZ889" s="40"/>
      <c r="JPA889" s="40"/>
      <c r="JPB889" s="40"/>
      <c r="JPC889" s="40"/>
      <c r="JPD889" s="40"/>
      <c r="JPE889" s="40"/>
      <c r="JPF889" s="40"/>
      <c r="JPG889" s="40"/>
      <c r="JPH889" s="40"/>
      <c r="JPI889" s="40"/>
      <c r="JPJ889" s="40"/>
      <c r="JPK889" s="40"/>
      <c r="JPL889" s="40"/>
      <c r="JPM889" s="40"/>
      <c r="JPN889" s="40"/>
      <c r="JPO889" s="40"/>
      <c r="JPP889" s="40"/>
      <c r="JPQ889" s="40"/>
      <c r="JPR889" s="40"/>
      <c r="JPS889" s="40"/>
      <c r="JPT889" s="40"/>
      <c r="JPU889" s="40"/>
      <c r="JPV889" s="40"/>
      <c r="JPW889" s="40"/>
      <c r="JPX889" s="40"/>
      <c r="JPY889" s="40"/>
      <c r="JPZ889" s="40"/>
      <c r="JQA889" s="40"/>
      <c r="JQB889" s="40"/>
      <c r="JQC889" s="40"/>
      <c r="JQD889" s="40"/>
      <c r="JQE889" s="40"/>
      <c r="JQF889" s="40"/>
      <c r="JQG889" s="40"/>
      <c r="JQH889" s="40"/>
      <c r="JQI889" s="40"/>
      <c r="JQJ889" s="40"/>
      <c r="JQK889" s="40"/>
      <c r="JQL889" s="40"/>
      <c r="JQM889" s="40"/>
      <c r="JQN889" s="40"/>
      <c r="JQO889" s="40"/>
      <c r="JQP889" s="40"/>
      <c r="JQQ889" s="40"/>
      <c r="JQR889" s="40"/>
      <c r="JQS889" s="40"/>
      <c r="JQT889" s="40"/>
      <c r="JQU889" s="40"/>
      <c r="JQV889" s="40"/>
      <c r="JQW889" s="40"/>
      <c r="JQX889" s="40"/>
      <c r="JQY889" s="40"/>
      <c r="JQZ889" s="40"/>
      <c r="JRA889" s="40"/>
      <c r="JRB889" s="40"/>
      <c r="JRC889" s="40"/>
      <c r="JRD889" s="40"/>
      <c r="JRE889" s="40"/>
      <c r="JRF889" s="40"/>
      <c r="JRG889" s="40"/>
      <c r="JRH889" s="40"/>
      <c r="JRI889" s="40"/>
      <c r="JRJ889" s="40"/>
      <c r="JRK889" s="40"/>
      <c r="JRL889" s="40"/>
      <c r="JRM889" s="40"/>
      <c r="JRN889" s="40"/>
      <c r="JRO889" s="40"/>
      <c r="JRP889" s="40"/>
      <c r="JRQ889" s="40"/>
      <c r="JRR889" s="40"/>
      <c r="JRS889" s="40"/>
      <c r="JRT889" s="40"/>
      <c r="JRU889" s="40"/>
      <c r="JRV889" s="40"/>
      <c r="JRW889" s="40"/>
      <c r="JRX889" s="40"/>
      <c r="JRY889" s="40"/>
      <c r="JRZ889" s="40"/>
      <c r="JSA889" s="40"/>
      <c r="JSB889" s="40"/>
      <c r="JSC889" s="40"/>
      <c r="JSD889" s="40"/>
      <c r="JSE889" s="40"/>
      <c r="JSF889" s="40"/>
      <c r="JSG889" s="40"/>
      <c r="JSH889" s="40"/>
      <c r="JSI889" s="40"/>
      <c r="JSJ889" s="40"/>
      <c r="JSK889" s="40"/>
      <c r="JSL889" s="40"/>
      <c r="JSM889" s="40"/>
      <c r="JSN889" s="40"/>
      <c r="JSO889" s="40"/>
      <c r="JSP889" s="40"/>
      <c r="JSQ889" s="40"/>
      <c r="JSR889" s="40"/>
      <c r="JSS889" s="40"/>
      <c r="JST889" s="40"/>
      <c r="JSU889" s="40"/>
      <c r="JSV889" s="40"/>
      <c r="JSW889" s="40"/>
      <c r="JSX889" s="40"/>
      <c r="JSY889" s="40"/>
      <c r="JSZ889" s="40"/>
      <c r="JTA889" s="40"/>
      <c r="JTB889" s="40"/>
      <c r="JTC889" s="40"/>
      <c r="JTD889" s="40"/>
      <c r="JTE889" s="40"/>
      <c r="JTF889" s="40"/>
      <c r="JTG889" s="40"/>
      <c r="JTH889" s="40"/>
      <c r="JTI889" s="40"/>
      <c r="JTJ889" s="40"/>
      <c r="JTK889" s="40"/>
      <c r="JTL889" s="40"/>
      <c r="JTM889" s="40"/>
      <c r="JTN889" s="40"/>
      <c r="JTO889" s="40"/>
      <c r="JTP889" s="40"/>
      <c r="JTQ889" s="40"/>
      <c r="JTR889" s="40"/>
      <c r="JTS889" s="40"/>
      <c r="JTT889" s="40"/>
      <c r="JTU889" s="40"/>
      <c r="JTV889" s="40"/>
      <c r="JTW889" s="40"/>
      <c r="JTX889" s="40"/>
      <c r="JTY889" s="40"/>
      <c r="JTZ889" s="40"/>
      <c r="JUA889" s="40"/>
      <c r="JUB889" s="40"/>
      <c r="JUC889" s="40"/>
      <c r="JUD889" s="40"/>
      <c r="JUE889" s="40"/>
      <c r="JUF889" s="40"/>
      <c r="JUG889" s="40"/>
      <c r="JUH889" s="40"/>
      <c r="JUI889" s="40"/>
      <c r="JUJ889" s="40"/>
      <c r="JUK889" s="40"/>
      <c r="JUL889" s="40"/>
      <c r="JUM889" s="40"/>
      <c r="JUN889" s="40"/>
      <c r="JUO889" s="40"/>
      <c r="JUP889" s="40"/>
      <c r="JUQ889" s="40"/>
      <c r="JUR889" s="40"/>
      <c r="JUS889" s="40"/>
      <c r="JUT889" s="40"/>
      <c r="JUU889" s="40"/>
      <c r="JUV889" s="40"/>
      <c r="JUW889" s="40"/>
      <c r="JUX889" s="40"/>
      <c r="JUY889" s="40"/>
      <c r="JUZ889" s="40"/>
      <c r="JVA889" s="40"/>
      <c r="JVB889" s="40"/>
      <c r="JVC889" s="40"/>
      <c r="JVD889" s="40"/>
      <c r="JVE889" s="40"/>
      <c r="JVF889" s="40"/>
      <c r="JVG889" s="40"/>
      <c r="JVH889" s="40"/>
      <c r="JVI889" s="40"/>
      <c r="JVJ889" s="40"/>
      <c r="JVK889" s="40"/>
      <c r="JVL889" s="40"/>
      <c r="JVM889" s="40"/>
      <c r="JVN889" s="40"/>
      <c r="JVO889" s="40"/>
      <c r="JVP889" s="40"/>
      <c r="JVQ889" s="40"/>
      <c r="JVR889" s="40"/>
      <c r="JVS889" s="40"/>
      <c r="JVT889" s="40"/>
      <c r="JVU889" s="40"/>
      <c r="JVV889" s="40"/>
      <c r="JVW889" s="40"/>
      <c r="JVX889" s="40"/>
      <c r="JVY889" s="40"/>
      <c r="JVZ889" s="40"/>
      <c r="JWA889" s="40"/>
      <c r="JWB889" s="40"/>
      <c r="JWC889" s="40"/>
      <c r="JWD889" s="40"/>
      <c r="JWE889" s="40"/>
      <c r="JWF889" s="40"/>
      <c r="JWG889" s="40"/>
      <c r="JWH889" s="40"/>
      <c r="JWI889" s="40"/>
      <c r="JWJ889" s="40"/>
      <c r="JWK889" s="40"/>
      <c r="JWL889" s="40"/>
      <c r="JWM889" s="40"/>
      <c r="JWN889" s="40"/>
      <c r="JWO889" s="40"/>
      <c r="JWP889" s="40"/>
      <c r="JWQ889" s="40"/>
      <c r="JWR889" s="40"/>
      <c r="JWS889" s="40"/>
      <c r="JWT889" s="40"/>
      <c r="JWU889" s="40"/>
      <c r="JWV889" s="40"/>
      <c r="JWW889" s="40"/>
      <c r="JWX889" s="40"/>
      <c r="JWY889" s="40"/>
      <c r="JWZ889" s="40"/>
      <c r="JXA889" s="40"/>
      <c r="JXB889" s="40"/>
      <c r="JXC889" s="40"/>
      <c r="JXD889" s="40"/>
      <c r="JXE889" s="40"/>
      <c r="JXF889" s="40"/>
      <c r="JXG889" s="40"/>
      <c r="JXH889" s="40"/>
      <c r="JXI889" s="40"/>
      <c r="JXJ889" s="40"/>
      <c r="JXK889" s="40"/>
      <c r="JXL889" s="40"/>
      <c r="JXM889" s="40"/>
      <c r="JXN889" s="40"/>
      <c r="JXO889" s="40"/>
      <c r="JXP889" s="40"/>
      <c r="JXQ889" s="40"/>
      <c r="JXR889" s="40"/>
      <c r="JXS889" s="40"/>
      <c r="JXT889" s="40"/>
      <c r="JXU889" s="40"/>
      <c r="JXV889" s="40"/>
      <c r="JXW889" s="40"/>
      <c r="JXX889" s="40"/>
      <c r="JXY889" s="40"/>
      <c r="JXZ889" s="40"/>
      <c r="JYA889" s="40"/>
      <c r="JYB889" s="40"/>
      <c r="JYC889" s="40"/>
      <c r="JYD889" s="40"/>
      <c r="JYE889" s="40"/>
      <c r="JYF889" s="40"/>
      <c r="JYG889" s="40"/>
      <c r="JYH889" s="40"/>
      <c r="JYI889" s="40"/>
      <c r="JYJ889" s="40"/>
      <c r="JYK889" s="40"/>
      <c r="JYL889" s="40"/>
      <c r="JYM889" s="40"/>
      <c r="JYN889" s="40"/>
      <c r="JYO889" s="40"/>
      <c r="JYP889" s="40"/>
      <c r="JYQ889" s="40"/>
      <c r="JYR889" s="40"/>
      <c r="JYS889" s="40"/>
      <c r="JYT889" s="40"/>
      <c r="JYU889" s="40"/>
      <c r="JYV889" s="40"/>
      <c r="JYW889" s="40"/>
      <c r="JYX889" s="40"/>
      <c r="JYY889" s="40"/>
      <c r="JYZ889" s="40"/>
      <c r="JZA889" s="40"/>
      <c r="JZB889" s="40"/>
      <c r="JZC889" s="40"/>
      <c r="JZD889" s="40"/>
      <c r="JZE889" s="40"/>
      <c r="JZF889" s="40"/>
      <c r="JZG889" s="40"/>
      <c r="JZH889" s="40"/>
      <c r="JZI889" s="40"/>
      <c r="JZJ889" s="40"/>
      <c r="JZK889" s="40"/>
      <c r="JZL889" s="40"/>
      <c r="JZM889" s="40"/>
      <c r="JZN889" s="40"/>
      <c r="JZO889" s="40"/>
      <c r="JZP889" s="40"/>
      <c r="JZQ889" s="40"/>
      <c r="JZR889" s="40"/>
      <c r="JZS889" s="40"/>
      <c r="JZT889" s="40"/>
      <c r="JZU889" s="40"/>
      <c r="JZV889" s="40"/>
      <c r="JZW889" s="40"/>
      <c r="JZX889" s="40"/>
      <c r="JZY889" s="40"/>
      <c r="JZZ889" s="40"/>
      <c r="KAA889" s="40"/>
      <c r="KAB889" s="40"/>
      <c r="KAC889" s="40"/>
      <c r="KAD889" s="40"/>
      <c r="KAE889" s="40"/>
      <c r="KAF889" s="40"/>
      <c r="KAG889" s="40"/>
      <c r="KAH889" s="40"/>
      <c r="KAI889" s="40"/>
      <c r="KAJ889" s="40"/>
      <c r="KAK889" s="40"/>
      <c r="KAL889" s="40"/>
      <c r="KAM889" s="40"/>
      <c r="KAN889" s="40"/>
      <c r="KAO889" s="40"/>
      <c r="KAP889" s="40"/>
      <c r="KAQ889" s="40"/>
      <c r="KAR889" s="40"/>
      <c r="KAS889" s="40"/>
      <c r="KAT889" s="40"/>
      <c r="KAU889" s="40"/>
      <c r="KAV889" s="40"/>
      <c r="KAW889" s="40"/>
      <c r="KAX889" s="40"/>
      <c r="KAY889" s="40"/>
      <c r="KAZ889" s="40"/>
      <c r="KBA889" s="40"/>
      <c r="KBB889" s="40"/>
      <c r="KBC889" s="40"/>
      <c r="KBD889" s="40"/>
      <c r="KBE889" s="40"/>
      <c r="KBF889" s="40"/>
      <c r="KBG889" s="40"/>
      <c r="KBH889" s="40"/>
      <c r="KBI889" s="40"/>
      <c r="KBJ889" s="40"/>
      <c r="KBK889" s="40"/>
      <c r="KBL889" s="40"/>
      <c r="KBM889" s="40"/>
      <c r="KBN889" s="40"/>
      <c r="KBO889" s="40"/>
      <c r="KBP889" s="40"/>
      <c r="KBQ889" s="40"/>
      <c r="KBR889" s="40"/>
      <c r="KBS889" s="40"/>
      <c r="KBT889" s="40"/>
      <c r="KBU889" s="40"/>
      <c r="KBV889" s="40"/>
      <c r="KBW889" s="40"/>
      <c r="KBX889" s="40"/>
      <c r="KBY889" s="40"/>
      <c r="KBZ889" s="40"/>
      <c r="KCA889" s="40"/>
      <c r="KCB889" s="40"/>
      <c r="KCC889" s="40"/>
      <c r="KCD889" s="40"/>
      <c r="KCE889" s="40"/>
      <c r="KCF889" s="40"/>
      <c r="KCG889" s="40"/>
      <c r="KCH889" s="40"/>
      <c r="KCI889" s="40"/>
      <c r="KCJ889" s="40"/>
      <c r="KCK889" s="40"/>
      <c r="KCL889" s="40"/>
      <c r="KCM889" s="40"/>
      <c r="KCN889" s="40"/>
      <c r="KCO889" s="40"/>
      <c r="KCP889" s="40"/>
      <c r="KCQ889" s="40"/>
      <c r="KCR889" s="40"/>
      <c r="KCS889" s="40"/>
      <c r="KCT889" s="40"/>
      <c r="KCU889" s="40"/>
      <c r="KCV889" s="40"/>
      <c r="KCW889" s="40"/>
      <c r="KCX889" s="40"/>
      <c r="KCY889" s="40"/>
      <c r="KCZ889" s="40"/>
      <c r="KDA889" s="40"/>
      <c r="KDB889" s="40"/>
      <c r="KDC889" s="40"/>
      <c r="KDD889" s="40"/>
      <c r="KDE889" s="40"/>
      <c r="KDF889" s="40"/>
      <c r="KDG889" s="40"/>
      <c r="KDH889" s="40"/>
      <c r="KDI889" s="40"/>
      <c r="KDJ889" s="40"/>
      <c r="KDK889" s="40"/>
      <c r="KDL889" s="40"/>
      <c r="KDM889" s="40"/>
      <c r="KDN889" s="40"/>
      <c r="KDO889" s="40"/>
      <c r="KDP889" s="40"/>
      <c r="KDQ889" s="40"/>
      <c r="KDR889" s="40"/>
      <c r="KDS889" s="40"/>
      <c r="KDT889" s="40"/>
      <c r="KDU889" s="40"/>
      <c r="KDV889" s="40"/>
      <c r="KDW889" s="40"/>
      <c r="KDX889" s="40"/>
      <c r="KDY889" s="40"/>
      <c r="KDZ889" s="40"/>
      <c r="KEA889" s="40"/>
      <c r="KEB889" s="40"/>
      <c r="KEC889" s="40"/>
      <c r="KED889" s="40"/>
      <c r="KEE889" s="40"/>
      <c r="KEF889" s="40"/>
      <c r="KEG889" s="40"/>
      <c r="KEH889" s="40"/>
      <c r="KEI889" s="40"/>
      <c r="KEJ889" s="40"/>
      <c r="KEK889" s="40"/>
      <c r="KEL889" s="40"/>
      <c r="KEM889" s="40"/>
      <c r="KEN889" s="40"/>
      <c r="KEO889" s="40"/>
      <c r="KEP889" s="40"/>
      <c r="KEQ889" s="40"/>
      <c r="KER889" s="40"/>
      <c r="KES889" s="40"/>
      <c r="KET889" s="40"/>
      <c r="KEU889" s="40"/>
      <c r="KEV889" s="40"/>
      <c r="KEW889" s="40"/>
      <c r="KEX889" s="40"/>
      <c r="KEY889" s="40"/>
      <c r="KEZ889" s="40"/>
      <c r="KFA889" s="40"/>
      <c r="KFB889" s="40"/>
      <c r="KFC889" s="40"/>
      <c r="KFD889" s="40"/>
      <c r="KFE889" s="40"/>
      <c r="KFF889" s="40"/>
      <c r="KFG889" s="40"/>
      <c r="KFH889" s="40"/>
      <c r="KFI889" s="40"/>
      <c r="KFJ889" s="40"/>
      <c r="KFK889" s="40"/>
      <c r="KFL889" s="40"/>
      <c r="KFM889" s="40"/>
      <c r="KFN889" s="40"/>
      <c r="KFO889" s="40"/>
      <c r="KFP889" s="40"/>
      <c r="KFQ889" s="40"/>
      <c r="KFR889" s="40"/>
      <c r="KFS889" s="40"/>
      <c r="KFT889" s="40"/>
      <c r="KFU889" s="40"/>
      <c r="KFV889" s="40"/>
      <c r="KFW889" s="40"/>
      <c r="KFX889" s="40"/>
      <c r="KFY889" s="40"/>
      <c r="KFZ889" s="40"/>
      <c r="KGA889" s="40"/>
      <c r="KGB889" s="40"/>
      <c r="KGC889" s="40"/>
      <c r="KGD889" s="40"/>
      <c r="KGE889" s="40"/>
      <c r="KGF889" s="40"/>
      <c r="KGG889" s="40"/>
      <c r="KGH889" s="40"/>
      <c r="KGI889" s="40"/>
      <c r="KGJ889" s="40"/>
      <c r="KGK889" s="40"/>
      <c r="KGL889" s="40"/>
      <c r="KGM889" s="40"/>
      <c r="KGN889" s="40"/>
      <c r="KGO889" s="40"/>
      <c r="KGP889" s="40"/>
      <c r="KGQ889" s="40"/>
      <c r="KGR889" s="40"/>
      <c r="KGS889" s="40"/>
      <c r="KGT889" s="40"/>
      <c r="KGU889" s="40"/>
      <c r="KGV889" s="40"/>
      <c r="KGW889" s="40"/>
      <c r="KGX889" s="40"/>
      <c r="KGY889" s="40"/>
      <c r="KGZ889" s="40"/>
      <c r="KHA889" s="40"/>
      <c r="KHB889" s="40"/>
      <c r="KHC889" s="40"/>
      <c r="KHD889" s="40"/>
      <c r="KHE889" s="40"/>
      <c r="KHF889" s="40"/>
      <c r="KHG889" s="40"/>
      <c r="KHH889" s="40"/>
      <c r="KHI889" s="40"/>
      <c r="KHJ889" s="40"/>
      <c r="KHK889" s="40"/>
      <c r="KHL889" s="40"/>
      <c r="KHM889" s="40"/>
      <c r="KHN889" s="40"/>
      <c r="KHO889" s="40"/>
      <c r="KHP889" s="40"/>
      <c r="KHQ889" s="40"/>
      <c r="KHR889" s="40"/>
      <c r="KHS889" s="40"/>
      <c r="KHT889" s="40"/>
      <c r="KHU889" s="40"/>
      <c r="KHV889" s="40"/>
      <c r="KHW889" s="40"/>
      <c r="KHX889" s="40"/>
      <c r="KHY889" s="40"/>
      <c r="KHZ889" s="40"/>
      <c r="KIA889" s="40"/>
      <c r="KIB889" s="40"/>
      <c r="KIC889" s="40"/>
      <c r="KID889" s="40"/>
      <c r="KIE889" s="40"/>
      <c r="KIF889" s="40"/>
      <c r="KIG889" s="40"/>
      <c r="KIH889" s="40"/>
      <c r="KII889" s="40"/>
      <c r="KIJ889" s="40"/>
      <c r="KIK889" s="40"/>
      <c r="KIL889" s="40"/>
      <c r="KIM889" s="40"/>
      <c r="KIN889" s="40"/>
      <c r="KIO889" s="40"/>
      <c r="KIP889" s="40"/>
      <c r="KIQ889" s="40"/>
      <c r="KIR889" s="40"/>
      <c r="KIS889" s="40"/>
      <c r="KIT889" s="40"/>
      <c r="KIU889" s="40"/>
      <c r="KIV889" s="40"/>
      <c r="KIW889" s="40"/>
      <c r="KIX889" s="40"/>
      <c r="KIY889" s="40"/>
      <c r="KIZ889" s="40"/>
      <c r="KJA889" s="40"/>
      <c r="KJB889" s="40"/>
      <c r="KJC889" s="40"/>
      <c r="KJD889" s="40"/>
      <c r="KJE889" s="40"/>
      <c r="KJF889" s="40"/>
      <c r="KJG889" s="40"/>
      <c r="KJH889" s="40"/>
      <c r="KJI889" s="40"/>
      <c r="KJJ889" s="40"/>
      <c r="KJK889" s="40"/>
      <c r="KJL889" s="40"/>
      <c r="KJM889" s="40"/>
      <c r="KJN889" s="40"/>
      <c r="KJO889" s="40"/>
      <c r="KJP889" s="40"/>
      <c r="KJQ889" s="40"/>
      <c r="KJR889" s="40"/>
      <c r="KJS889" s="40"/>
      <c r="KJT889" s="40"/>
      <c r="KJU889" s="40"/>
      <c r="KJV889" s="40"/>
      <c r="KJW889" s="40"/>
      <c r="KJX889" s="40"/>
      <c r="KJY889" s="40"/>
      <c r="KJZ889" s="40"/>
      <c r="KKA889" s="40"/>
      <c r="KKB889" s="40"/>
      <c r="KKC889" s="40"/>
      <c r="KKD889" s="40"/>
      <c r="KKE889" s="40"/>
      <c r="KKF889" s="40"/>
      <c r="KKG889" s="40"/>
      <c r="KKH889" s="40"/>
      <c r="KKI889" s="40"/>
      <c r="KKJ889" s="40"/>
      <c r="KKK889" s="40"/>
      <c r="KKL889" s="40"/>
      <c r="KKM889" s="40"/>
      <c r="KKN889" s="40"/>
      <c r="KKO889" s="40"/>
      <c r="KKP889" s="40"/>
      <c r="KKQ889" s="40"/>
      <c r="KKR889" s="40"/>
      <c r="KKS889" s="40"/>
      <c r="KKT889" s="40"/>
      <c r="KKU889" s="40"/>
      <c r="KKV889" s="40"/>
      <c r="KKW889" s="40"/>
      <c r="KKX889" s="40"/>
      <c r="KKY889" s="40"/>
      <c r="KKZ889" s="40"/>
      <c r="KLA889" s="40"/>
      <c r="KLB889" s="40"/>
      <c r="KLC889" s="40"/>
      <c r="KLD889" s="40"/>
      <c r="KLE889" s="40"/>
      <c r="KLF889" s="40"/>
      <c r="KLG889" s="40"/>
      <c r="KLH889" s="40"/>
      <c r="KLI889" s="40"/>
      <c r="KLJ889" s="40"/>
      <c r="KLK889" s="40"/>
      <c r="KLL889" s="40"/>
      <c r="KLM889" s="40"/>
      <c r="KLN889" s="40"/>
      <c r="KLO889" s="40"/>
      <c r="KLP889" s="40"/>
      <c r="KLQ889" s="40"/>
      <c r="KLR889" s="40"/>
      <c r="KLS889" s="40"/>
      <c r="KLT889" s="40"/>
      <c r="KLU889" s="40"/>
      <c r="KLV889" s="40"/>
      <c r="KLW889" s="40"/>
      <c r="KLX889" s="40"/>
      <c r="KLY889" s="40"/>
      <c r="KLZ889" s="40"/>
      <c r="KMA889" s="40"/>
      <c r="KMB889" s="40"/>
      <c r="KMC889" s="40"/>
      <c r="KMD889" s="40"/>
      <c r="KME889" s="40"/>
      <c r="KMF889" s="40"/>
      <c r="KMG889" s="40"/>
      <c r="KMH889" s="40"/>
      <c r="KMI889" s="40"/>
      <c r="KMJ889" s="40"/>
      <c r="KMK889" s="40"/>
      <c r="KML889" s="40"/>
      <c r="KMM889" s="40"/>
      <c r="KMN889" s="40"/>
      <c r="KMO889" s="40"/>
      <c r="KMP889" s="40"/>
      <c r="KMQ889" s="40"/>
      <c r="KMR889" s="40"/>
      <c r="KMS889" s="40"/>
      <c r="KMT889" s="40"/>
      <c r="KMU889" s="40"/>
      <c r="KMV889" s="40"/>
      <c r="KMW889" s="40"/>
      <c r="KMX889" s="40"/>
      <c r="KMY889" s="40"/>
      <c r="KMZ889" s="40"/>
      <c r="KNA889" s="40"/>
      <c r="KNB889" s="40"/>
      <c r="KNC889" s="40"/>
      <c r="KND889" s="40"/>
      <c r="KNE889" s="40"/>
      <c r="KNF889" s="40"/>
      <c r="KNG889" s="40"/>
      <c r="KNH889" s="40"/>
      <c r="KNI889" s="40"/>
      <c r="KNJ889" s="40"/>
      <c r="KNK889" s="40"/>
      <c r="KNL889" s="40"/>
      <c r="KNM889" s="40"/>
      <c r="KNN889" s="40"/>
      <c r="KNO889" s="40"/>
      <c r="KNP889" s="40"/>
      <c r="KNQ889" s="40"/>
      <c r="KNR889" s="40"/>
      <c r="KNS889" s="40"/>
      <c r="KNT889" s="40"/>
      <c r="KNU889" s="40"/>
      <c r="KNV889" s="40"/>
      <c r="KNW889" s="40"/>
      <c r="KNX889" s="40"/>
      <c r="KNY889" s="40"/>
      <c r="KNZ889" s="40"/>
      <c r="KOA889" s="40"/>
      <c r="KOB889" s="40"/>
      <c r="KOC889" s="40"/>
      <c r="KOD889" s="40"/>
      <c r="KOE889" s="40"/>
      <c r="KOF889" s="40"/>
      <c r="KOG889" s="40"/>
      <c r="KOH889" s="40"/>
      <c r="KOI889" s="40"/>
      <c r="KOJ889" s="40"/>
      <c r="KOK889" s="40"/>
      <c r="KOL889" s="40"/>
      <c r="KOM889" s="40"/>
      <c r="KON889" s="40"/>
      <c r="KOO889" s="40"/>
      <c r="KOP889" s="40"/>
      <c r="KOQ889" s="40"/>
      <c r="KOR889" s="40"/>
      <c r="KOS889" s="40"/>
      <c r="KOT889" s="40"/>
      <c r="KOU889" s="40"/>
      <c r="KOV889" s="40"/>
      <c r="KOW889" s="40"/>
      <c r="KOX889" s="40"/>
      <c r="KOY889" s="40"/>
      <c r="KOZ889" s="40"/>
      <c r="KPA889" s="40"/>
      <c r="KPB889" s="40"/>
      <c r="KPC889" s="40"/>
      <c r="KPD889" s="40"/>
      <c r="KPE889" s="40"/>
      <c r="KPF889" s="40"/>
      <c r="KPG889" s="40"/>
      <c r="KPH889" s="40"/>
      <c r="KPI889" s="40"/>
      <c r="KPJ889" s="40"/>
      <c r="KPK889" s="40"/>
      <c r="KPL889" s="40"/>
      <c r="KPM889" s="40"/>
      <c r="KPN889" s="40"/>
      <c r="KPO889" s="40"/>
      <c r="KPP889" s="40"/>
      <c r="KPQ889" s="40"/>
      <c r="KPR889" s="40"/>
      <c r="KPS889" s="40"/>
      <c r="KPT889" s="40"/>
      <c r="KPU889" s="40"/>
      <c r="KPV889" s="40"/>
      <c r="KPW889" s="40"/>
      <c r="KPX889" s="40"/>
      <c r="KPY889" s="40"/>
      <c r="KPZ889" s="40"/>
      <c r="KQA889" s="40"/>
      <c r="KQB889" s="40"/>
      <c r="KQC889" s="40"/>
      <c r="KQD889" s="40"/>
      <c r="KQE889" s="40"/>
      <c r="KQF889" s="40"/>
      <c r="KQG889" s="40"/>
      <c r="KQH889" s="40"/>
      <c r="KQI889" s="40"/>
      <c r="KQJ889" s="40"/>
      <c r="KQK889" s="40"/>
      <c r="KQL889" s="40"/>
      <c r="KQM889" s="40"/>
      <c r="KQN889" s="40"/>
      <c r="KQO889" s="40"/>
      <c r="KQP889" s="40"/>
      <c r="KQQ889" s="40"/>
      <c r="KQR889" s="40"/>
      <c r="KQS889" s="40"/>
      <c r="KQT889" s="40"/>
      <c r="KQU889" s="40"/>
      <c r="KQV889" s="40"/>
      <c r="KQW889" s="40"/>
      <c r="KQX889" s="40"/>
      <c r="KQY889" s="40"/>
      <c r="KQZ889" s="40"/>
      <c r="KRA889" s="40"/>
      <c r="KRB889" s="40"/>
      <c r="KRC889" s="40"/>
      <c r="KRD889" s="40"/>
      <c r="KRE889" s="40"/>
      <c r="KRF889" s="40"/>
      <c r="KRG889" s="40"/>
      <c r="KRH889" s="40"/>
      <c r="KRI889" s="40"/>
      <c r="KRJ889" s="40"/>
      <c r="KRK889" s="40"/>
      <c r="KRL889" s="40"/>
      <c r="KRM889" s="40"/>
      <c r="KRN889" s="40"/>
      <c r="KRO889" s="40"/>
      <c r="KRP889" s="40"/>
      <c r="KRQ889" s="40"/>
      <c r="KRR889" s="40"/>
      <c r="KRS889" s="40"/>
      <c r="KRT889" s="40"/>
      <c r="KRU889" s="40"/>
      <c r="KRV889" s="40"/>
      <c r="KRW889" s="40"/>
      <c r="KRX889" s="40"/>
      <c r="KRY889" s="40"/>
      <c r="KRZ889" s="40"/>
      <c r="KSA889" s="40"/>
      <c r="KSB889" s="40"/>
      <c r="KSC889" s="40"/>
      <c r="KSD889" s="40"/>
      <c r="KSE889" s="40"/>
      <c r="KSF889" s="40"/>
      <c r="KSG889" s="40"/>
      <c r="KSH889" s="40"/>
      <c r="KSI889" s="40"/>
      <c r="KSJ889" s="40"/>
      <c r="KSK889" s="40"/>
      <c r="KSL889" s="40"/>
      <c r="KSM889" s="40"/>
      <c r="KSN889" s="40"/>
      <c r="KSO889" s="40"/>
      <c r="KSP889" s="40"/>
      <c r="KSQ889" s="40"/>
      <c r="KSR889" s="40"/>
      <c r="KSS889" s="40"/>
      <c r="KST889" s="40"/>
      <c r="KSU889" s="40"/>
      <c r="KSV889" s="40"/>
      <c r="KSW889" s="40"/>
      <c r="KSX889" s="40"/>
      <c r="KSY889" s="40"/>
      <c r="KSZ889" s="40"/>
      <c r="KTA889" s="40"/>
      <c r="KTB889" s="40"/>
      <c r="KTC889" s="40"/>
      <c r="KTD889" s="40"/>
      <c r="KTE889" s="40"/>
      <c r="KTF889" s="40"/>
      <c r="KTG889" s="40"/>
      <c r="KTH889" s="40"/>
      <c r="KTI889" s="40"/>
      <c r="KTJ889" s="40"/>
      <c r="KTK889" s="40"/>
      <c r="KTL889" s="40"/>
      <c r="KTM889" s="40"/>
      <c r="KTN889" s="40"/>
      <c r="KTO889" s="40"/>
      <c r="KTP889" s="40"/>
      <c r="KTQ889" s="40"/>
      <c r="KTR889" s="40"/>
      <c r="KTS889" s="40"/>
      <c r="KTT889" s="40"/>
      <c r="KTU889" s="40"/>
      <c r="KTV889" s="40"/>
      <c r="KTW889" s="40"/>
      <c r="KTX889" s="40"/>
      <c r="KTY889" s="40"/>
      <c r="KTZ889" s="40"/>
      <c r="KUA889" s="40"/>
      <c r="KUB889" s="40"/>
      <c r="KUC889" s="40"/>
      <c r="KUD889" s="40"/>
      <c r="KUE889" s="40"/>
      <c r="KUF889" s="40"/>
      <c r="KUG889" s="40"/>
      <c r="KUH889" s="40"/>
      <c r="KUI889" s="40"/>
      <c r="KUJ889" s="40"/>
      <c r="KUK889" s="40"/>
      <c r="KUL889" s="40"/>
      <c r="KUM889" s="40"/>
      <c r="KUN889" s="40"/>
      <c r="KUO889" s="40"/>
      <c r="KUP889" s="40"/>
      <c r="KUQ889" s="40"/>
      <c r="KUR889" s="40"/>
      <c r="KUS889" s="40"/>
      <c r="KUT889" s="40"/>
      <c r="KUU889" s="40"/>
      <c r="KUV889" s="40"/>
      <c r="KUW889" s="40"/>
      <c r="KUX889" s="40"/>
      <c r="KUY889" s="40"/>
      <c r="KUZ889" s="40"/>
      <c r="KVA889" s="40"/>
      <c r="KVB889" s="40"/>
      <c r="KVC889" s="40"/>
      <c r="KVD889" s="40"/>
      <c r="KVE889" s="40"/>
      <c r="KVF889" s="40"/>
      <c r="KVG889" s="40"/>
      <c r="KVH889" s="40"/>
      <c r="KVI889" s="40"/>
      <c r="KVJ889" s="40"/>
      <c r="KVK889" s="40"/>
      <c r="KVL889" s="40"/>
      <c r="KVM889" s="40"/>
      <c r="KVN889" s="40"/>
      <c r="KVO889" s="40"/>
      <c r="KVP889" s="40"/>
      <c r="KVQ889" s="40"/>
      <c r="KVR889" s="40"/>
      <c r="KVS889" s="40"/>
      <c r="KVT889" s="40"/>
      <c r="KVU889" s="40"/>
      <c r="KVV889" s="40"/>
      <c r="KVW889" s="40"/>
      <c r="KVX889" s="40"/>
      <c r="KVY889" s="40"/>
      <c r="KVZ889" s="40"/>
      <c r="KWA889" s="40"/>
      <c r="KWB889" s="40"/>
      <c r="KWC889" s="40"/>
      <c r="KWD889" s="40"/>
      <c r="KWE889" s="40"/>
      <c r="KWF889" s="40"/>
      <c r="KWG889" s="40"/>
      <c r="KWH889" s="40"/>
      <c r="KWI889" s="40"/>
      <c r="KWJ889" s="40"/>
      <c r="KWK889" s="40"/>
      <c r="KWL889" s="40"/>
      <c r="KWM889" s="40"/>
      <c r="KWN889" s="40"/>
      <c r="KWO889" s="40"/>
      <c r="KWP889" s="40"/>
      <c r="KWQ889" s="40"/>
      <c r="KWR889" s="40"/>
      <c r="KWS889" s="40"/>
      <c r="KWT889" s="40"/>
      <c r="KWU889" s="40"/>
      <c r="KWV889" s="40"/>
      <c r="KWW889" s="40"/>
      <c r="KWX889" s="40"/>
      <c r="KWY889" s="40"/>
      <c r="KWZ889" s="40"/>
      <c r="KXA889" s="40"/>
      <c r="KXB889" s="40"/>
      <c r="KXC889" s="40"/>
      <c r="KXD889" s="40"/>
      <c r="KXE889" s="40"/>
      <c r="KXF889" s="40"/>
      <c r="KXG889" s="40"/>
      <c r="KXH889" s="40"/>
      <c r="KXI889" s="40"/>
      <c r="KXJ889" s="40"/>
      <c r="KXK889" s="40"/>
      <c r="KXL889" s="40"/>
      <c r="KXM889" s="40"/>
      <c r="KXN889" s="40"/>
      <c r="KXO889" s="40"/>
      <c r="KXP889" s="40"/>
      <c r="KXQ889" s="40"/>
      <c r="KXR889" s="40"/>
      <c r="KXS889" s="40"/>
      <c r="KXT889" s="40"/>
      <c r="KXU889" s="40"/>
      <c r="KXV889" s="40"/>
      <c r="KXW889" s="40"/>
      <c r="KXX889" s="40"/>
      <c r="KXY889" s="40"/>
      <c r="KXZ889" s="40"/>
      <c r="KYA889" s="40"/>
      <c r="KYB889" s="40"/>
      <c r="KYC889" s="40"/>
      <c r="KYD889" s="40"/>
      <c r="KYE889" s="40"/>
      <c r="KYF889" s="40"/>
      <c r="KYG889" s="40"/>
      <c r="KYH889" s="40"/>
      <c r="KYI889" s="40"/>
      <c r="KYJ889" s="40"/>
      <c r="KYK889" s="40"/>
      <c r="KYL889" s="40"/>
      <c r="KYM889" s="40"/>
      <c r="KYN889" s="40"/>
      <c r="KYO889" s="40"/>
      <c r="KYP889" s="40"/>
      <c r="KYQ889" s="40"/>
      <c r="KYR889" s="40"/>
      <c r="KYS889" s="40"/>
      <c r="KYT889" s="40"/>
      <c r="KYU889" s="40"/>
      <c r="KYV889" s="40"/>
      <c r="KYW889" s="40"/>
      <c r="KYX889" s="40"/>
      <c r="KYY889" s="40"/>
      <c r="KYZ889" s="40"/>
      <c r="KZA889" s="40"/>
      <c r="KZB889" s="40"/>
      <c r="KZC889" s="40"/>
      <c r="KZD889" s="40"/>
      <c r="KZE889" s="40"/>
      <c r="KZF889" s="40"/>
      <c r="KZG889" s="40"/>
      <c r="KZH889" s="40"/>
      <c r="KZI889" s="40"/>
      <c r="KZJ889" s="40"/>
      <c r="KZK889" s="40"/>
      <c r="KZL889" s="40"/>
      <c r="KZM889" s="40"/>
      <c r="KZN889" s="40"/>
      <c r="KZO889" s="40"/>
      <c r="KZP889" s="40"/>
      <c r="KZQ889" s="40"/>
      <c r="KZR889" s="40"/>
      <c r="KZS889" s="40"/>
      <c r="KZT889" s="40"/>
      <c r="KZU889" s="40"/>
      <c r="KZV889" s="40"/>
      <c r="KZW889" s="40"/>
      <c r="KZX889" s="40"/>
      <c r="KZY889" s="40"/>
      <c r="KZZ889" s="40"/>
      <c r="LAA889" s="40"/>
      <c r="LAB889" s="40"/>
      <c r="LAC889" s="40"/>
      <c r="LAD889" s="40"/>
      <c r="LAE889" s="40"/>
      <c r="LAF889" s="40"/>
      <c r="LAG889" s="40"/>
      <c r="LAH889" s="40"/>
      <c r="LAI889" s="40"/>
      <c r="LAJ889" s="40"/>
      <c r="LAK889" s="40"/>
      <c r="LAL889" s="40"/>
      <c r="LAM889" s="40"/>
      <c r="LAN889" s="40"/>
      <c r="LAO889" s="40"/>
      <c r="LAP889" s="40"/>
      <c r="LAQ889" s="40"/>
      <c r="LAR889" s="40"/>
      <c r="LAS889" s="40"/>
      <c r="LAT889" s="40"/>
      <c r="LAU889" s="40"/>
      <c r="LAV889" s="40"/>
      <c r="LAW889" s="40"/>
      <c r="LAX889" s="40"/>
      <c r="LAY889" s="40"/>
      <c r="LAZ889" s="40"/>
      <c r="LBA889" s="40"/>
      <c r="LBB889" s="40"/>
      <c r="LBC889" s="40"/>
      <c r="LBD889" s="40"/>
      <c r="LBE889" s="40"/>
      <c r="LBF889" s="40"/>
      <c r="LBG889" s="40"/>
      <c r="LBH889" s="40"/>
      <c r="LBI889" s="40"/>
      <c r="LBJ889" s="40"/>
      <c r="LBK889" s="40"/>
      <c r="LBL889" s="40"/>
      <c r="LBM889" s="40"/>
      <c r="LBN889" s="40"/>
      <c r="LBO889" s="40"/>
      <c r="LBP889" s="40"/>
      <c r="LBQ889" s="40"/>
      <c r="LBR889" s="40"/>
      <c r="LBS889" s="40"/>
      <c r="LBT889" s="40"/>
      <c r="LBU889" s="40"/>
      <c r="LBV889" s="40"/>
      <c r="LBW889" s="40"/>
      <c r="LBX889" s="40"/>
      <c r="LBY889" s="40"/>
      <c r="LBZ889" s="40"/>
      <c r="LCA889" s="40"/>
      <c r="LCB889" s="40"/>
      <c r="LCC889" s="40"/>
      <c r="LCD889" s="40"/>
      <c r="LCE889" s="40"/>
      <c r="LCF889" s="40"/>
      <c r="LCG889" s="40"/>
      <c r="LCH889" s="40"/>
      <c r="LCI889" s="40"/>
      <c r="LCJ889" s="40"/>
      <c r="LCK889" s="40"/>
      <c r="LCL889" s="40"/>
      <c r="LCM889" s="40"/>
      <c r="LCN889" s="40"/>
      <c r="LCO889" s="40"/>
      <c r="LCP889" s="40"/>
      <c r="LCQ889" s="40"/>
      <c r="LCR889" s="40"/>
      <c r="LCS889" s="40"/>
      <c r="LCT889" s="40"/>
      <c r="LCU889" s="40"/>
      <c r="LCV889" s="40"/>
      <c r="LCW889" s="40"/>
      <c r="LCX889" s="40"/>
      <c r="LCY889" s="40"/>
      <c r="LCZ889" s="40"/>
      <c r="LDA889" s="40"/>
      <c r="LDB889" s="40"/>
      <c r="LDC889" s="40"/>
      <c r="LDD889" s="40"/>
      <c r="LDE889" s="40"/>
      <c r="LDF889" s="40"/>
      <c r="LDG889" s="40"/>
      <c r="LDH889" s="40"/>
      <c r="LDI889" s="40"/>
      <c r="LDJ889" s="40"/>
      <c r="LDK889" s="40"/>
      <c r="LDL889" s="40"/>
      <c r="LDM889" s="40"/>
      <c r="LDN889" s="40"/>
      <c r="LDO889" s="40"/>
      <c r="LDP889" s="40"/>
      <c r="LDQ889" s="40"/>
      <c r="LDR889" s="40"/>
      <c r="LDS889" s="40"/>
      <c r="LDT889" s="40"/>
      <c r="LDU889" s="40"/>
      <c r="LDV889" s="40"/>
      <c r="LDW889" s="40"/>
      <c r="LDX889" s="40"/>
      <c r="LDY889" s="40"/>
      <c r="LDZ889" s="40"/>
      <c r="LEA889" s="40"/>
      <c r="LEB889" s="40"/>
      <c r="LEC889" s="40"/>
      <c r="LED889" s="40"/>
      <c r="LEE889" s="40"/>
      <c r="LEF889" s="40"/>
      <c r="LEG889" s="40"/>
      <c r="LEH889" s="40"/>
      <c r="LEI889" s="40"/>
      <c r="LEJ889" s="40"/>
      <c r="LEK889" s="40"/>
      <c r="LEL889" s="40"/>
      <c r="LEM889" s="40"/>
      <c r="LEN889" s="40"/>
      <c r="LEO889" s="40"/>
      <c r="LEP889" s="40"/>
      <c r="LEQ889" s="40"/>
      <c r="LER889" s="40"/>
      <c r="LES889" s="40"/>
      <c r="LET889" s="40"/>
      <c r="LEU889" s="40"/>
      <c r="LEV889" s="40"/>
      <c r="LEW889" s="40"/>
      <c r="LEX889" s="40"/>
      <c r="LEY889" s="40"/>
      <c r="LEZ889" s="40"/>
      <c r="LFA889" s="40"/>
      <c r="LFB889" s="40"/>
      <c r="LFC889" s="40"/>
      <c r="LFD889" s="40"/>
      <c r="LFE889" s="40"/>
      <c r="LFF889" s="40"/>
      <c r="LFG889" s="40"/>
      <c r="LFH889" s="40"/>
      <c r="LFI889" s="40"/>
      <c r="LFJ889" s="40"/>
      <c r="LFK889" s="40"/>
      <c r="LFL889" s="40"/>
      <c r="LFM889" s="40"/>
      <c r="LFN889" s="40"/>
      <c r="LFO889" s="40"/>
      <c r="LFP889" s="40"/>
      <c r="LFQ889" s="40"/>
      <c r="LFR889" s="40"/>
      <c r="LFS889" s="40"/>
      <c r="LFT889" s="40"/>
      <c r="LFU889" s="40"/>
      <c r="LFV889" s="40"/>
      <c r="LFW889" s="40"/>
      <c r="LFX889" s="40"/>
      <c r="LFY889" s="40"/>
      <c r="LFZ889" s="40"/>
      <c r="LGA889" s="40"/>
      <c r="LGB889" s="40"/>
      <c r="LGC889" s="40"/>
      <c r="LGD889" s="40"/>
      <c r="LGE889" s="40"/>
      <c r="LGF889" s="40"/>
      <c r="LGG889" s="40"/>
      <c r="LGH889" s="40"/>
      <c r="LGI889" s="40"/>
      <c r="LGJ889" s="40"/>
      <c r="LGK889" s="40"/>
      <c r="LGL889" s="40"/>
      <c r="LGM889" s="40"/>
      <c r="LGN889" s="40"/>
      <c r="LGO889" s="40"/>
      <c r="LGP889" s="40"/>
      <c r="LGQ889" s="40"/>
      <c r="LGR889" s="40"/>
      <c r="LGS889" s="40"/>
      <c r="LGT889" s="40"/>
      <c r="LGU889" s="40"/>
      <c r="LGV889" s="40"/>
      <c r="LGW889" s="40"/>
      <c r="LGX889" s="40"/>
      <c r="LGY889" s="40"/>
      <c r="LGZ889" s="40"/>
      <c r="LHA889" s="40"/>
      <c r="LHB889" s="40"/>
      <c r="LHC889" s="40"/>
      <c r="LHD889" s="40"/>
      <c r="LHE889" s="40"/>
      <c r="LHF889" s="40"/>
      <c r="LHG889" s="40"/>
      <c r="LHH889" s="40"/>
      <c r="LHI889" s="40"/>
      <c r="LHJ889" s="40"/>
      <c r="LHK889" s="40"/>
      <c r="LHL889" s="40"/>
      <c r="LHM889" s="40"/>
      <c r="LHN889" s="40"/>
      <c r="LHO889" s="40"/>
      <c r="LHP889" s="40"/>
      <c r="LHQ889" s="40"/>
      <c r="LHR889" s="40"/>
      <c r="LHS889" s="40"/>
      <c r="LHT889" s="40"/>
      <c r="LHU889" s="40"/>
      <c r="LHV889" s="40"/>
      <c r="LHW889" s="40"/>
      <c r="LHX889" s="40"/>
      <c r="LHY889" s="40"/>
      <c r="LHZ889" s="40"/>
      <c r="LIA889" s="40"/>
      <c r="LIB889" s="40"/>
      <c r="LIC889" s="40"/>
      <c r="LID889" s="40"/>
      <c r="LIE889" s="40"/>
      <c r="LIF889" s="40"/>
      <c r="LIG889" s="40"/>
      <c r="LIH889" s="40"/>
      <c r="LII889" s="40"/>
      <c r="LIJ889" s="40"/>
      <c r="LIK889" s="40"/>
      <c r="LIL889" s="40"/>
      <c r="LIM889" s="40"/>
      <c r="LIN889" s="40"/>
      <c r="LIO889" s="40"/>
      <c r="LIP889" s="40"/>
      <c r="LIQ889" s="40"/>
      <c r="LIR889" s="40"/>
      <c r="LIS889" s="40"/>
      <c r="LIT889" s="40"/>
      <c r="LIU889" s="40"/>
      <c r="LIV889" s="40"/>
      <c r="LIW889" s="40"/>
      <c r="LIX889" s="40"/>
      <c r="LIY889" s="40"/>
      <c r="LIZ889" s="40"/>
      <c r="LJA889" s="40"/>
      <c r="LJB889" s="40"/>
      <c r="LJC889" s="40"/>
      <c r="LJD889" s="40"/>
      <c r="LJE889" s="40"/>
      <c r="LJF889" s="40"/>
      <c r="LJG889" s="40"/>
      <c r="LJH889" s="40"/>
      <c r="LJI889" s="40"/>
      <c r="LJJ889" s="40"/>
      <c r="LJK889" s="40"/>
      <c r="LJL889" s="40"/>
      <c r="LJM889" s="40"/>
      <c r="LJN889" s="40"/>
      <c r="LJO889" s="40"/>
      <c r="LJP889" s="40"/>
      <c r="LJQ889" s="40"/>
      <c r="LJR889" s="40"/>
      <c r="LJS889" s="40"/>
      <c r="LJT889" s="40"/>
      <c r="LJU889" s="40"/>
      <c r="LJV889" s="40"/>
      <c r="LJW889" s="40"/>
      <c r="LJX889" s="40"/>
      <c r="LJY889" s="40"/>
      <c r="LJZ889" s="40"/>
      <c r="LKA889" s="40"/>
      <c r="LKB889" s="40"/>
      <c r="LKC889" s="40"/>
      <c r="LKD889" s="40"/>
      <c r="LKE889" s="40"/>
      <c r="LKF889" s="40"/>
      <c r="LKG889" s="40"/>
      <c r="LKH889" s="40"/>
      <c r="LKI889" s="40"/>
      <c r="LKJ889" s="40"/>
      <c r="LKK889" s="40"/>
      <c r="LKL889" s="40"/>
      <c r="LKM889" s="40"/>
      <c r="LKN889" s="40"/>
      <c r="LKO889" s="40"/>
      <c r="LKP889" s="40"/>
      <c r="LKQ889" s="40"/>
      <c r="LKR889" s="40"/>
      <c r="LKS889" s="40"/>
      <c r="LKT889" s="40"/>
      <c r="LKU889" s="40"/>
      <c r="LKV889" s="40"/>
      <c r="LKW889" s="40"/>
      <c r="LKX889" s="40"/>
      <c r="LKY889" s="40"/>
      <c r="LKZ889" s="40"/>
      <c r="LLA889" s="40"/>
      <c r="LLB889" s="40"/>
      <c r="LLC889" s="40"/>
      <c r="LLD889" s="40"/>
      <c r="LLE889" s="40"/>
      <c r="LLF889" s="40"/>
      <c r="LLG889" s="40"/>
      <c r="LLH889" s="40"/>
      <c r="LLI889" s="40"/>
      <c r="LLJ889" s="40"/>
      <c r="LLK889" s="40"/>
      <c r="LLL889" s="40"/>
      <c r="LLM889" s="40"/>
      <c r="LLN889" s="40"/>
      <c r="LLO889" s="40"/>
      <c r="LLP889" s="40"/>
      <c r="LLQ889" s="40"/>
      <c r="LLR889" s="40"/>
      <c r="LLS889" s="40"/>
      <c r="LLT889" s="40"/>
      <c r="LLU889" s="40"/>
      <c r="LLV889" s="40"/>
      <c r="LLW889" s="40"/>
      <c r="LLX889" s="40"/>
      <c r="LLY889" s="40"/>
      <c r="LLZ889" s="40"/>
      <c r="LMA889" s="40"/>
      <c r="LMB889" s="40"/>
      <c r="LMC889" s="40"/>
      <c r="LMD889" s="40"/>
      <c r="LME889" s="40"/>
      <c r="LMF889" s="40"/>
      <c r="LMG889" s="40"/>
      <c r="LMH889" s="40"/>
      <c r="LMI889" s="40"/>
      <c r="LMJ889" s="40"/>
      <c r="LMK889" s="40"/>
      <c r="LML889" s="40"/>
      <c r="LMM889" s="40"/>
      <c r="LMN889" s="40"/>
      <c r="LMO889" s="40"/>
      <c r="LMP889" s="40"/>
      <c r="LMQ889" s="40"/>
      <c r="LMR889" s="40"/>
      <c r="LMS889" s="40"/>
      <c r="LMT889" s="40"/>
      <c r="LMU889" s="40"/>
      <c r="LMV889" s="40"/>
      <c r="LMW889" s="40"/>
      <c r="LMX889" s="40"/>
      <c r="LMY889" s="40"/>
      <c r="LMZ889" s="40"/>
      <c r="LNA889" s="40"/>
      <c r="LNB889" s="40"/>
      <c r="LNC889" s="40"/>
      <c r="LND889" s="40"/>
      <c r="LNE889" s="40"/>
      <c r="LNF889" s="40"/>
      <c r="LNG889" s="40"/>
      <c r="LNH889" s="40"/>
      <c r="LNI889" s="40"/>
      <c r="LNJ889" s="40"/>
      <c r="LNK889" s="40"/>
      <c r="LNL889" s="40"/>
      <c r="LNM889" s="40"/>
      <c r="LNN889" s="40"/>
      <c r="LNO889" s="40"/>
      <c r="LNP889" s="40"/>
      <c r="LNQ889" s="40"/>
      <c r="LNR889" s="40"/>
      <c r="LNS889" s="40"/>
      <c r="LNT889" s="40"/>
      <c r="LNU889" s="40"/>
      <c r="LNV889" s="40"/>
      <c r="LNW889" s="40"/>
      <c r="LNX889" s="40"/>
      <c r="LNY889" s="40"/>
      <c r="LNZ889" s="40"/>
      <c r="LOA889" s="40"/>
      <c r="LOB889" s="40"/>
      <c r="LOC889" s="40"/>
      <c r="LOD889" s="40"/>
      <c r="LOE889" s="40"/>
      <c r="LOF889" s="40"/>
      <c r="LOG889" s="40"/>
      <c r="LOH889" s="40"/>
      <c r="LOI889" s="40"/>
      <c r="LOJ889" s="40"/>
      <c r="LOK889" s="40"/>
      <c r="LOL889" s="40"/>
      <c r="LOM889" s="40"/>
      <c r="LON889" s="40"/>
      <c r="LOO889" s="40"/>
      <c r="LOP889" s="40"/>
      <c r="LOQ889" s="40"/>
      <c r="LOR889" s="40"/>
      <c r="LOS889" s="40"/>
      <c r="LOT889" s="40"/>
      <c r="LOU889" s="40"/>
      <c r="LOV889" s="40"/>
      <c r="LOW889" s="40"/>
      <c r="LOX889" s="40"/>
      <c r="LOY889" s="40"/>
      <c r="LOZ889" s="40"/>
      <c r="LPA889" s="40"/>
      <c r="LPB889" s="40"/>
      <c r="LPC889" s="40"/>
      <c r="LPD889" s="40"/>
      <c r="LPE889" s="40"/>
      <c r="LPF889" s="40"/>
      <c r="LPG889" s="40"/>
      <c r="LPH889" s="40"/>
      <c r="LPI889" s="40"/>
      <c r="LPJ889" s="40"/>
      <c r="LPK889" s="40"/>
      <c r="LPL889" s="40"/>
      <c r="LPM889" s="40"/>
      <c r="LPN889" s="40"/>
      <c r="LPO889" s="40"/>
      <c r="LPP889" s="40"/>
      <c r="LPQ889" s="40"/>
      <c r="LPR889" s="40"/>
      <c r="LPS889" s="40"/>
      <c r="LPT889" s="40"/>
      <c r="LPU889" s="40"/>
      <c r="LPV889" s="40"/>
      <c r="LPW889" s="40"/>
      <c r="LPX889" s="40"/>
      <c r="LPY889" s="40"/>
      <c r="LPZ889" s="40"/>
      <c r="LQA889" s="40"/>
      <c r="LQB889" s="40"/>
      <c r="LQC889" s="40"/>
      <c r="LQD889" s="40"/>
      <c r="LQE889" s="40"/>
      <c r="LQF889" s="40"/>
      <c r="LQG889" s="40"/>
      <c r="LQH889" s="40"/>
      <c r="LQI889" s="40"/>
      <c r="LQJ889" s="40"/>
      <c r="LQK889" s="40"/>
      <c r="LQL889" s="40"/>
      <c r="LQM889" s="40"/>
      <c r="LQN889" s="40"/>
      <c r="LQO889" s="40"/>
      <c r="LQP889" s="40"/>
      <c r="LQQ889" s="40"/>
      <c r="LQR889" s="40"/>
      <c r="LQS889" s="40"/>
      <c r="LQT889" s="40"/>
      <c r="LQU889" s="40"/>
      <c r="LQV889" s="40"/>
      <c r="LQW889" s="40"/>
      <c r="LQX889" s="40"/>
      <c r="LQY889" s="40"/>
      <c r="LQZ889" s="40"/>
      <c r="LRA889" s="40"/>
      <c r="LRB889" s="40"/>
      <c r="LRC889" s="40"/>
      <c r="LRD889" s="40"/>
      <c r="LRE889" s="40"/>
      <c r="LRF889" s="40"/>
      <c r="LRG889" s="40"/>
      <c r="LRH889" s="40"/>
      <c r="LRI889" s="40"/>
      <c r="LRJ889" s="40"/>
      <c r="LRK889" s="40"/>
      <c r="LRL889" s="40"/>
      <c r="LRM889" s="40"/>
      <c r="LRN889" s="40"/>
      <c r="LRO889" s="40"/>
      <c r="LRP889" s="40"/>
      <c r="LRQ889" s="40"/>
      <c r="LRR889" s="40"/>
      <c r="LRS889" s="40"/>
      <c r="LRT889" s="40"/>
      <c r="LRU889" s="40"/>
      <c r="LRV889" s="40"/>
      <c r="LRW889" s="40"/>
      <c r="LRX889" s="40"/>
      <c r="LRY889" s="40"/>
      <c r="LRZ889" s="40"/>
      <c r="LSA889" s="40"/>
      <c r="LSB889" s="40"/>
      <c r="LSC889" s="40"/>
      <c r="LSD889" s="40"/>
      <c r="LSE889" s="40"/>
      <c r="LSF889" s="40"/>
      <c r="LSG889" s="40"/>
      <c r="LSH889" s="40"/>
      <c r="LSI889" s="40"/>
      <c r="LSJ889" s="40"/>
      <c r="LSK889" s="40"/>
      <c r="LSL889" s="40"/>
      <c r="LSM889" s="40"/>
      <c r="LSN889" s="40"/>
      <c r="LSO889" s="40"/>
      <c r="LSP889" s="40"/>
      <c r="LSQ889" s="40"/>
      <c r="LSR889" s="40"/>
      <c r="LSS889" s="40"/>
      <c r="LST889" s="40"/>
      <c r="LSU889" s="40"/>
      <c r="LSV889" s="40"/>
      <c r="LSW889" s="40"/>
      <c r="LSX889" s="40"/>
      <c r="LSY889" s="40"/>
      <c r="LSZ889" s="40"/>
      <c r="LTA889" s="40"/>
      <c r="LTB889" s="40"/>
      <c r="LTC889" s="40"/>
      <c r="LTD889" s="40"/>
      <c r="LTE889" s="40"/>
      <c r="LTF889" s="40"/>
      <c r="LTG889" s="40"/>
      <c r="LTH889" s="40"/>
      <c r="LTI889" s="40"/>
      <c r="LTJ889" s="40"/>
      <c r="LTK889" s="40"/>
      <c r="LTL889" s="40"/>
      <c r="LTM889" s="40"/>
      <c r="LTN889" s="40"/>
      <c r="LTO889" s="40"/>
      <c r="LTP889" s="40"/>
      <c r="LTQ889" s="40"/>
      <c r="LTR889" s="40"/>
      <c r="LTS889" s="40"/>
      <c r="LTT889" s="40"/>
      <c r="LTU889" s="40"/>
      <c r="LTV889" s="40"/>
      <c r="LTW889" s="40"/>
      <c r="LTX889" s="40"/>
      <c r="LTY889" s="40"/>
      <c r="LTZ889" s="40"/>
      <c r="LUA889" s="40"/>
      <c r="LUB889" s="40"/>
      <c r="LUC889" s="40"/>
      <c r="LUD889" s="40"/>
      <c r="LUE889" s="40"/>
      <c r="LUF889" s="40"/>
      <c r="LUG889" s="40"/>
      <c r="LUH889" s="40"/>
      <c r="LUI889" s="40"/>
      <c r="LUJ889" s="40"/>
      <c r="LUK889" s="40"/>
      <c r="LUL889" s="40"/>
      <c r="LUM889" s="40"/>
      <c r="LUN889" s="40"/>
      <c r="LUO889" s="40"/>
      <c r="LUP889" s="40"/>
      <c r="LUQ889" s="40"/>
      <c r="LUR889" s="40"/>
      <c r="LUS889" s="40"/>
      <c r="LUT889" s="40"/>
      <c r="LUU889" s="40"/>
      <c r="LUV889" s="40"/>
      <c r="LUW889" s="40"/>
      <c r="LUX889" s="40"/>
      <c r="LUY889" s="40"/>
      <c r="LUZ889" s="40"/>
      <c r="LVA889" s="40"/>
      <c r="LVB889" s="40"/>
      <c r="LVC889" s="40"/>
      <c r="LVD889" s="40"/>
      <c r="LVE889" s="40"/>
      <c r="LVF889" s="40"/>
      <c r="LVG889" s="40"/>
      <c r="LVH889" s="40"/>
      <c r="LVI889" s="40"/>
      <c r="LVJ889" s="40"/>
      <c r="LVK889" s="40"/>
      <c r="LVL889" s="40"/>
      <c r="LVM889" s="40"/>
      <c r="LVN889" s="40"/>
      <c r="LVO889" s="40"/>
      <c r="LVP889" s="40"/>
      <c r="LVQ889" s="40"/>
      <c r="LVR889" s="40"/>
      <c r="LVS889" s="40"/>
      <c r="LVT889" s="40"/>
      <c r="LVU889" s="40"/>
      <c r="LVV889" s="40"/>
      <c r="LVW889" s="40"/>
      <c r="LVX889" s="40"/>
      <c r="LVY889" s="40"/>
      <c r="LVZ889" s="40"/>
      <c r="LWA889" s="40"/>
      <c r="LWB889" s="40"/>
      <c r="LWC889" s="40"/>
      <c r="LWD889" s="40"/>
      <c r="LWE889" s="40"/>
      <c r="LWF889" s="40"/>
      <c r="LWG889" s="40"/>
      <c r="LWH889" s="40"/>
      <c r="LWI889" s="40"/>
      <c r="LWJ889" s="40"/>
      <c r="LWK889" s="40"/>
      <c r="LWL889" s="40"/>
      <c r="LWM889" s="40"/>
      <c r="LWN889" s="40"/>
      <c r="LWO889" s="40"/>
      <c r="LWP889" s="40"/>
      <c r="LWQ889" s="40"/>
      <c r="LWR889" s="40"/>
      <c r="LWS889" s="40"/>
      <c r="LWT889" s="40"/>
      <c r="LWU889" s="40"/>
      <c r="LWV889" s="40"/>
      <c r="LWW889" s="40"/>
      <c r="LWX889" s="40"/>
      <c r="LWY889" s="40"/>
      <c r="LWZ889" s="40"/>
      <c r="LXA889" s="40"/>
      <c r="LXB889" s="40"/>
      <c r="LXC889" s="40"/>
      <c r="LXD889" s="40"/>
      <c r="LXE889" s="40"/>
      <c r="LXF889" s="40"/>
      <c r="LXG889" s="40"/>
      <c r="LXH889" s="40"/>
      <c r="LXI889" s="40"/>
      <c r="LXJ889" s="40"/>
      <c r="LXK889" s="40"/>
      <c r="LXL889" s="40"/>
      <c r="LXM889" s="40"/>
      <c r="LXN889" s="40"/>
      <c r="LXO889" s="40"/>
      <c r="LXP889" s="40"/>
      <c r="LXQ889" s="40"/>
      <c r="LXR889" s="40"/>
      <c r="LXS889" s="40"/>
      <c r="LXT889" s="40"/>
      <c r="LXU889" s="40"/>
      <c r="LXV889" s="40"/>
      <c r="LXW889" s="40"/>
      <c r="LXX889" s="40"/>
      <c r="LXY889" s="40"/>
      <c r="LXZ889" s="40"/>
      <c r="LYA889" s="40"/>
      <c r="LYB889" s="40"/>
      <c r="LYC889" s="40"/>
      <c r="LYD889" s="40"/>
      <c r="LYE889" s="40"/>
      <c r="LYF889" s="40"/>
      <c r="LYG889" s="40"/>
      <c r="LYH889" s="40"/>
      <c r="LYI889" s="40"/>
      <c r="LYJ889" s="40"/>
      <c r="LYK889" s="40"/>
      <c r="LYL889" s="40"/>
      <c r="LYM889" s="40"/>
      <c r="LYN889" s="40"/>
      <c r="LYO889" s="40"/>
      <c r="LYP889" s="40"/>
      <c r="LYQ889" s="40"/>
      <c r="LYR889" s="40"/>
      <c r="LYS889" s="40"/>
      <c r="LYT889" s="40"/>
      <c r="LYU889" s="40"/>
      <c r="LYV889" s="40"/>
      <c r="LYW889" s="40"/>
      <c r="LYX889" s="40"/>
      <c r="LYY889" s="40"/>
      <c r="LYZ889" s="40"/>
      <c r="LZA889" s="40"/>
      <c r="LZB889" s="40"/>
      <c r="LZC889" s="40"/>
      <c r="LZD889" s="40"/>
      <c r="LZE889" s="40"/>
      <c r="LZF889" s="40"/>
      <c r="LZG889" s="40"/>
      <c r="LZH889" s="40"/>
      <c r="LZI889" s="40"/>
      <c r="LZJ889" s="40"/>
      <c r="LZK889" s="40"/>
      <c r="LZL889" s="40"/>
      <c r="LZM889" s="40"/>
      <c r="LZN889" s="40"/>
      <c r="LZO889" s="40"/>
      <c r="LZP889" s="40"/>
      <c r="LZQ889" s="40"/>
      <c r="LZR889" s="40"/>
      <c r="LZS889" s="40"/>
      <c r="LZT889" s="40"/>
      <c r="LZU889" s="40"/>
      <c r="LZV889" s="40"/>
      <c r="LZW889" s="40"/>
      <c r="LZX889" s="40"/>
      <c r="LZY889" s="40"/>
      <c r="LZZ889" s="40"/>
      <c r="MAA889" s="40"/>
      <c r="MAB889" s="40"/>
      <c r="MAC889" s="40"/>
      <c r="MAD889" s="40"/>
      <c r="MAE889" s="40"/>
      <c r="MAF889" s="40"/>
      <c r="MAG889" s="40"/>
      <c r="MAH889" s="40"/>
      <c r="MAI889" s="40"/>
      <c r="MAJ889" s="40"/>
      <c r="MAK889" s="40"/>
      <c r="MAL889" s="40"/>
      <c r="MAM889" s="40"/>
      <c r="MAN889" s="40"/>
      <c r="MAO889" s="40"/>
      <c r="MAP889" s="40"/>
      <c r="MAQ889" s="40"/>
      <c r="MAR889" s="40"/>
      <c r="MAS889" s="40"/>
      <c r="MAT889" s="40"/>
      <c r="MAU889" s="40"/>
      <c r="MAV889" s="40"/>
      <c r="MAW889" s="40"/>
      <c r="MAX889" s="40"/>
      <c r="MAY889" s="40"/>
      <c r="MAZ889" s="40"/>
      <c r="MBA889" s="40"/>
      <c r="MBB889" s="40"/>
      <c r="MBC889" s="40"/>
      <c r="MBD889" s="40"/>
      <c r="MBE889" s="40"/>
      <c r="MBF889" s="40"/>
      <c r="MBG889" s="40"/>
      <c r="MBH889" s="40"/>
      <c r="MBI889" s="40"/>
      <c r="MBJ889" s="40"/>
      <c r="MBK889" s="40"/>
      <c r="MBL889" s="40"/>
      <c r="MBM889" s="40"/>
      <c r="MBN889" s="40"/>
      <c r="MBO889" s="40"/>
      <c r="MBP889" s="40"/>
      <c r="MBQ889" s="40"/>
      <c r="MBR889" s="40"/>
      <c r="MBS889" s="40"/>
      <c r="MBT889" s="40"/>
      <c r="MBU889" s="40"/>
      <c r="MBV889" s="40"/>
      <c r="MBW889" s="40"/>
      <c r="MBX889" s="40"/>
      <c r="MBY889" s="40"/>
      <c r="MBZ889" s="40"/>
      <c r="MCA889" s="40"/>
      <c r="MCB889" s="40"/>
      <c r="MCC889" s="40"/>
      <c r="MCD889" s="40"/>
      <c r="MCE889" s="40"/>
      <c r="MCF889" s="40"/>
      <c r="MCG889" s="40"/>
      <c r="MCH889" s="40"/>
      <c r="MCI889" s="40"/>
      <c r="MCJ889" s="40"/>
      <c r="MCK889" s="40"/>
      <c r="MCL889" s="40"/>
      <c r="MCM889" s="40"/>
      <c r="MCN889" s="40"/>
      <c r="MCO889" s="40"/>
      <c r="MCP889" s="40"/>
      <c r="MCQ889" s="40"/>
      <c r="MCR889" s="40"/>
      <c r="MCS889" s="40"/>
      <c r="MCT889" s="40"/>
      <c r="MCU889" s="40"/>
      <c r="MCV889" s="40"/>
      <c r="MCW889" s="40"/>
      <c r="MCX889" s="40"/>
      <c r="MCY889" s="40"/>
      <c r="MCZ889" s="40"/>
      <c r="MDA889" s="40"/>
      <c r="MDB889" s="40"/>
      <c r="MDC889" s="40"/>
      <c r="MDD889" s="40"/>
      <c r="MDE889" s="40"/>
      <c r="MDF889" s="40"/>
      <c r="MDG889" s="40"/>
      <c r="MDH889" s="40"/>
      <c r="MDI889" s="40"/>
      <c r="MDJ889" s="40"/>
      <c r="MDK889" s="40"/>
      <c r="MDL889" s="40"/>
      <c r="MDM889" s="40"/>
      <c r="MDN889" s="40"/>
      <c r="MDO889" s="40"/>
      <c r="MDP889" s="40"/>
      <c r="MDQ889" s="40"/>
      <c r="MDR889" s="40"/>
      <c r="MDS889" s="40"/>
      <c r="MDT889" s="40"/>
      <c r="MDU889" s="40"/>
      <c r="MDV889" s="40"/>
      <c r="MDW889" s="40"/>
      <c r="MDX889" s="40"/>
      <c r="MDY889" s="40"/>
      <c r="MDZ889" s="40"/>
      <c r="MEA889" s="40"/>
      <c r="MEB889" s="40"/>
      <c r="MEC889" s="40"/>
      <c r="MED889" s="40"/>
      <c r="MEE889" s="40"/>
      <c r="MEF889" s="40"/>
      <c r="MEG889" s="40"/>
      <c r="MEH889" s="40"/>
      <c r="MEI889" s="40"/>
      <c r="MEJ889" s="40"/>
      <c r="MEK889" s="40"/>
      <c r="MEL889" s="40"/>
      <c r="MEM889" s="40"/>
      <c r="MEN889" s="40"/>
      <c r="MEO889" s="40"/>
      <c r="MEP889" s="40"/>
      <c r="MEQ889" s="40"/>
      <c r="MER889" s="40"/>
      <c r="MES889" s="40"/>
      <c r="MET889" s="40"/>
      <c r="MEU889" s="40"/>
      <c r="MEV889" s="40"/>
      <c r="MEW889" s="40"/>
      <c r="MEX889" s="40"/>
      <c r="MEY889" s="40"/>
      <c r="MEZ889" s="40"/>
      <c r="MFA889" s="40"/>
      <c r="MFB889" s="40"/>
      <c r="MFC889" s="40"/>
      <c r="MFD889" s="40"/>
      <c r="MFE889" s="40"/>
      <c r="MFF889" s="40"/>
      <c r="MFG889" s="40"/>
      <c r="MFH889" s="40"/>
      <c r="MFI889" s="40"/>
      <c r="MFJ889" s="40"/>
      <c r="MFK889" s="40"/>
      <c r="MFL889" s="40"/>
      <c r="MFM889" s="40"/>
      <c r="MFN889" s="40"/>
      <c r="MFO889" s="40"/>
      <c r="MFP889" s="40"/>
      <c r="MFQ889" s="40"/>
      <c r="MFR889" s="40"/>
      <c r="MFS889" s="40"/>
      <c r="MFT889" s="40"/>
      <c r="MFU889" s="40"/>
      <c r="MFV889" s="40"/>
      <c r="MFW889" s="40"/>
      <c r="MFX889" s="40"/>
      <c r="MFY889" s="40"/>
      <c r="MFZ889" s="40"/>
      <c r="MGA889" s="40"/>
      <c r="MGB889" s="40"/>
      <c r="MGC889" s="40"/>
      <c r="MGD889" s="40"/>
      <c r="MGE889" s="40"/>
      <c r="MGF889" s="40"/>
      <c r="MGG889" s="40"/>
      <c r="MGH889" s="40"/>
      <c r="MGI889" s="40"/>
      <c r="MGJ889" s="40"/>
      <c r="MGK889" s="40"/>
      <c r="MGL889" s="40"/>
      <c r="MGM889" s="40"/>
      <c r="MGN889" s="40"/>
      <c r="MGO889" s="40"/>
      <c r="MGP889" s="40"/>
      <c r="MGQ889" s="40"/>
      <c r="MGR889" s="40"/>
      <c r="MGS889" s="40"/>
      <c r="MGT889" s="40"/>
      <c r="MGU889" s="40"/>
      <c r="MGV889" s="40"/>
      <c r="MGW889" s="40"/>
      <c r="MGX889" s="40"/>
      <c r="MGY889" s="40"/>
      <c r="MGZ889" s="40"/>
      <c r="MHA889" s="40"/>
      <c r="MHB889" s="40"/>
      <c r="MHC889" s="40"/>
      <c r="MHD889" s="40"/>
      <c r="MHE889" s="40"/>
      <c r="MHF889" s="40"/>
      <c r="MHG889" s="40"/>
      <c r="MHH889" s="40"/>
      <c r="MHI889" s="40"/>
      <c r="MHJ889" s="40"/>
      <c r="MHK889" s="40"/>
      <c r="MHL889" s="40"/>
      <c r="MHM889" s="40"/>
      <c r="MHN889" s="40"/>
      <c r="MHO889" s="40"/>
      <c r="MHP889" s="40"/>
      <c r="MHQ889" s="40"/>
      <c r="MHR889" s="40"/>
      <c r="MHS889" s="40"/>
      <c r="MHT889" s="40"/>
      <c r="MHU889" s="40"/>
      <c r="MHV889" s="40"/>
      <c r="MHW889" s="40"/>
      <c r="MHX889" s="40"/>
      <c r="MHY889" s="40"/>
      <c r="MHZ889" s="40"/>
      <c r="MIA889" s="40"/>
      <c r="MIB889" s="40"/>
      <c r="MIC889" s="40"/>
      <c r="MID889" s="40"/>
      <c r="MIE889" s="40"/>
      <c r="MIF889" s="40"/>
      <c r="MIG889" s="40"/>
      <c r="MIH889" s="40"/>
      <c r="MII889" s="40"/>
      <c r="MIJ889" s="40"/>
      <c r="MIK889" s="40"/>
      <c r="MIL889" s="40"/>
      <c r="MIM889" s="40"/>
      <c r="MIN889" s="40"/>
      <c r="MIO889" s="40"/>
      <c r="MIP889" s="40"/>
      <c r="MIQ889" s="40"/>
      <c r="MIR889" s="40"/>
      <c r="MIS889" s="40"/>
      <c r="MIT889" s="40"/>
      <c r="MIU889" s="40"/>
      <c r="MIV889" s="40"/>
      <c r="MIW889" s="40"/>
      <c r="MIX889" s="40"/>
      <c r="MIY889" s="40"/>
      <c r="MIZ889" s="40"/>
      <c r="MJA889" s="40"/>
      <c r="MJB889" s="40"/>
      <c r="MJC889" s="40"/>
      <c r="MJD889" s="40"/>
      <c r="MJE889" s="40"/>
      <c r="MJF889" s="40"/>
      <c r="MJG889" s="40"/>
      <c r="MJH889" s="40"/>
      <c r="MJI889" s="40"/>
      <c r="MJJ889" s="40"/>
      <c r="MJK889" s="40"/>
      <c r="MJL889" s="40"/>
      <c r="MJM889" s="40"/>
      <c r="MJN889" s="40"/>
      <c r="MJO889" s="40"/>
      <c r="MJP889" s="40"/>
      <c r="MJQ889" s="40"/>
      <c r="MJR889" s="40"/>
      <c r="MJS889" s="40"/>
      <c r="MJT889" s="40"/>
      <c r="MJU889" s="40"/>
      <c r="MJV889" s="40"/>
      <c r="MJW889" s="40"/>
      <c r="MJX889" s="40"/>
      <c r="MJY889" s="40"/>
      <c r="MJZ889" s="40"/>
      <c r="MKA889" s="40"/>
      <c r="MKB889" s="40"/>
      <c r="MKC889" s="40"/>
      <c r="MKD889" s="40"/>
      <c r="MKE889" s="40"/>
      <c r="MKF889" s="40"/>
      <c r="MKG889" s="40"/>
      <c r="MKH889" s="40"/>
      <c r="MKI889" s="40"/>
      <c r="MKJ889" s="40"/>
      <c r="MKK889" s="40"/>
      <c r="MKL889" s="40"/>
      <c r="MKM889" s="40"/>
      <c r="MKN889" s="40"/>
      <c r="MKO889" s="40"/>
      <c r="MKP889" s="40"/>
      <c r="MKQ889" s="40"/>
      <c r="MKR889" s="40"/>
      <c r="MKS889" s="40"/>
      <c r="MKT889" s="40"/>
      <c r="MKU889" s="40"/>
      <c r="MKV889" s="40"/>
      <c r="MKW889" s="40"/>
      <c r="MKX889" s="40"/>
      <c r="MKY889" s="40"/>
      <c r="MKZ889" s="40"/>
      <c r="MLA889" s="40"/>
      <c r="MLB889" s="40"/>
      <c r="MLC889" s="40"/>
      <c r="MLD889" s="40"/>
      <c r="MLE889" s="40"/>
      <c r="MLF889" s="40"/>
      <c r="MLG889" s="40"/>
      <c r="MLH889" s="40"/>
      <c r="MLI889" s="40"/>
      <c r="MLJ889" s="40"/>
      <c r="MLK889" s="40"/>
      <c r="MLL889" s="40"/>
      <c r="MLM889" s="40"/>
      <c r="MLN889" s="40"/>
      <c r="MLO889" s="40"/>
      <c r="MLP889" s="40"/>
      <c r="MLQ889" s="40"/>
      <c r="MLR889" s="40"/>
      <c r="MLS889" s="40"/>
      <c r="MLT889" s="40"/>
      <c r="MLU889" s="40"/>
      <c r="MLV889" s="40"/>
      <c r="MLW889" s="40"/>
      <c r="MLX889" s="40"/>
      <c r="MLY889" s="40"/>
      <c r="MLZ889" s="40"/>
      <c r="MMA889" s="40"/>
      <c r="MMB889" s="40"/>
      <c r="MMC889" s="40"/>
      <c r="MMD889" s="40"/>
      <c r="MME889" s="40"/>
      <c r="MMF889" s="40"/>
      <c r="MMG889" s="40"/>
      <c r="MMH889" s="40"/>
      <c r="MMI889" s="40"/>
      <c r="MMJ889" s="40"/>
      <c r="MMK889" s="40"/>
      <c r="MML889" s="40"/>
      <c r="MMM889" s="40"/>
      <c r="MMN889" s="40"/>
      <c r="MMO889" s="40"/>
      <c r="MMP889" s="40"/>
      <c r="MMQ889" s="40"/>
      <c r="MMR889" s="40"/>
      <c r="MMS889" s="40"/>
      <c r="MMT889" s="40"/>
      <c r="MMU889" s="40"/>
      <c r="MMV889" s="40"/>
      <c r="MMW889" s="40"/>
      <c r="MMX889" s="40"/>
      <c r="MMY889" s="40"/>
      <c r="MMZ889" s="40"/>
      <c r="MNA889" s="40"/>
      <c r="MNB889" s="40"/>
      <c r="MNC889" s="40"/>
      <c r="MND889" s="40"/>
      <c r="MNE889" s="40"/>
      <c r="MNF889" s="40"/>
      <c r="MNG889" s="40"/>
      <c r="MNH889" s="40"/>
      <c r="MNI889" s="40"/>
      <c r="MNJ889" s="40"/>
      <c r="MNK889" s="40"/>
      <c r="MNL889" s="40"/>
      <c r="MNM889" s="40"/>
      <c r="MNN889" s="40"/>
      <c r="MNO889" s="40"/>
      <c r="MNP889" s="40"/>
      <c r="MNQ889" s="40"/>
      <c r="MNR889" s="40"/>
      <c r="MNS889" s="40"/>
      <c r="MNT889" s="40"/>
      <c r="MNU889" s="40"/>
      <c r="MNV889" s="40"/>
      <c r="MNW889" s="40"/>
      <c r="MNX889" s="40"/>
      <c r="MNY889" s="40"/>
      <c r="MNZ889" s="40"/>
      <c r="MOA889" s="40"/>
      <c r="MOB889" s="40"/>
      <c r="MOC889" s="40"/>
      <c r="MOD889" s="40"/>
      <c r="MOE889" s="40"/>
      <c r="MOF889" s="40"/>
      <c r="MOG889" s="40"/>
      <c r="MOH889" s="40"/>
      <c r="MOI889" s="40"/>
      <c r="MOJ889" s="40"/>
      <c r="MOK889" s="40"/>
      <c r="MOL889" s="40"/>
      <c r="MOM889" s="40"/>
      <c r="MON889" s="40"/>
      <c r="MOO889" s="40"/>
      <c r="MOP889" s="40"/>
      <c r="MOQ889" s="40"/>
      <c r="MOR889" s="40"/>
      <c r="MOS889" s="40"/>
      <c r="MOT889" s="40"/>
      <c r="MOU889" s="40"/>
      <c r="MOV889" s="40"/>
      <c r="MOW889" s="40"/>
      <c r="MOX889" s="40"/>
      <c r="MOY889" s="40"/>
      <c r="MOZ889" s="40"/>
      <c r="MPA889" s="40"/>
      <c r="MPB889" s="40"/>
      <c r="MPC889" s="40"/>
      <c r="MPD889" s="40"/>
      <c r="MPE889" s="40"/>
      <c r="MPF889" s="40"/>
      <c r="MPG889" s="40"/>
      <c r="MPH889" s="40"/>
      <c r="MPI889" s="40"/>
      <c r="MPJ889" s="40"/>
      <c r="MPK889" s="40"/>
      <c r="MPL889" s="40"/>
      <c r="MPM889" s="40"/>
      <c r="MPN889" s="40"/>
      <c r="MPO889" s="40"/>
      <c r="MPP889" s="40"/>
      <c r="MPQ889" s="40"/>
      <c r="MPR889" s="40"/>
      <c r="MPS889" s="40"/>
      <c r="MPT889" s="40"/>
      <c r="MPU889" s="40"/>
      <c r="MPV889" s="40"/>
      <c r="MPW889" s="40"/>
      <c r="MPX889" s="40"/>
      <c r="MPY889" s="40"/>
      <c r="MPZ889" s="40"/>
      <c r="MQA889" s="40"/>
      <c r="MQB889" s="40"/>
      <c r="MQC889" s="40"/>
      <c r="MQD889" s="40"/>
      <c r="MQE889" s="40"/>
      <c r="MQF889" s="40"/>
      <c r="MQG889" s="40"/>
      <c r="MQH889" s="40"/>
      <c r="MQI889" s="40"/>
      <c r="MQJ889" s="40"/>
      <c r="MQK889" s="40"/>
      <c r="MQL889" s="40"/>
      <c r="MQM889" s="40"/>
      <c r="MQN889" s="40"/>
      <c r="MQO889" s="40"/>
      <c r="MQP889" s="40"/>
      <c r="MQQ889" s="40"/>
      <c r="MQR889" s="40"/>
      <c r="MQS889" s="40"/>
      <c r="MQT889" s="40"/>
      <c r="MQU889" s="40"/>
      <c r="MQV889" s="40"/>
      <c r="MQW889" s="40"/>
      <c r="MQX889" s="40"/>
      <c r="MQY889" s="40"/>
      <c r="MQZ889" s="40"/>
      <c r="MRA889" s="40"/>
      <c r="MRB889" s="40"/>
      <c r="MRC889" s="40"/>
      <c r="MRD889" s="40"/>
      <c r="MRE889" s="40"/>
      <c r="MRF889" s="40"/>
      <c r="MRG889" s="40"/>
      <c r="MRH889" s="40"/>
      <c r="MRI889" s="40"/>
      <c r="MRJ889" s="40"/>
      <c r="MRK889" s="40"/>
      <c r="MRL889" s="40"/>
      <c r="MRM889" s="40"/>
      <c r="MRN889" s="40"/>
      <c r="MRO889" s="40"/>
      <c r="MRP889" s="40"/>
      <c r="MRQ889" s="40"/>
      <c r="MRR889" s="40"/>
      <c r="MRS889" s="40"/>
      <c r="MRT889" s="40"/>
      <c r="MRU889" s="40"/>
      <c r="MRV889" s="40"/>
      <c r="MRW889" s="40"/>
      <c r="MRX889" s="40"/>
      <c r="MRY889" s="40"/>
      <c r="MRZ889" s="40"/>
      <c r="MSA889" s="40"/>
      <c r="MSB889" s="40"/>
      <c r="MSC889" s="40"/>
      <c r="MSD889" s="40"/>
      <c r="MSE889" s="40"/>
      <c r="MSF889" s="40"/>
      <c r="MSG889" s="40"/>
      <c r="MSH889" s="40"/>
      <c r="MSI889" s="40"/>
      <c r="MSJ889" s="40"/>
      <c r="MSK889" s="40"/>
      <c r="MSL889" s="40"/>
      <c r="MSM889" s="40"/>
      <c r="MSN889" s="40"/>
      <c r="MSO889" s="40"/>
      <c r="MSP889" s="40"/>
      <c r="MSQ889" s="40"/>
      <c r="MSR889" s="40"/>
      <c r="MSS889" s="40"/>
      <c r="MST889" s="40"/>
      <c r="MSU889" s="40"/>
      <c r="MSV889" s="40"/>
      <c r="MSW889" s="40"/>
      <c r="MSX889" s="40"/>
      <c r="MSY889" s="40"/>
      <c r="MSZ889" s="40"/>
      <c r="MTA889" s="40"/>
      <c r="MTB889" s="40"/>
      <c r="MTC889" s="40"/>
      <c r="MTD889" s="40"/>
      <c r="MTE889" s="40"/>
      <c r="MTF889" s="40"/>
      <c r="MTG889" s="40"/>
      <c r="MTH889" s="40"/>
      <c r="MTI889" s="40"/>
      <c r="MTJ889" s="40"/>
      <c r="MTK889" s="40"/>
      <c r="MTL889" s="40"/>
      <c r="MTM889" s="40"/>
      <c r="MTN889" s="40"/>
      <c r="MTO889" s="40"/>
      <c r="MTP889" s="40"/>
      <c r="MTQ889" s="40"/>
      <c r="MTR889" s="40"/>
      <c r="MTS889" s="40"/>
      <c r="MTT889" s="40"/>
      <c r="MTU889" s="40"/>
      <c r="MTV889" s="40"/>
      <c r="MTW889" s="40"/>
      <c r="MTX889" s="40"/>
      <c r="MTY889" s="40"/>
      <c r="MTZ889" s="40"/>
      <c r="MUA889" s="40"/>
      <c r="MUB889" s="40"/>
      <c r="MUC889" s="40"/>
      <c r="MUD889" s="40"/>
      <c r="MUE889" s="40"/>
      <c r="MUF889" s="40"/>
      <c r="MUG889" s="40"/>
      <c r="MUH889" s="40"/>
      <c r="MUI889" s="40"/>
      <c r="MUJ889" s="40"/>
      <c r="MUK889" s="40"/>
      <c r="MUL889" s="40"/>
      <c r="MUM889" s="40"/>
      <c r="MUN889" s="40"/>
      <c r="MUO889" s="40"/>
      <c r="MUP889" s="40"/>
      <c r="MUQ889" s="40"/>
      <c r="MUR889" s="40"/>
      <c r="MUS889" s="40"/>
      <c r="MUT889" s="40"/>
      <c r="MUU889" s="40"/>
      <c r="MUV889" s="40"/>
      <c r="MUW889" s="40"/>
      <c r="MUX889" s="40"/>
      <c r="MUY889" s="40"/>
      <c r="MUZ889" s="40"/>
      <c r="MVA889" s="40"/>
      <c r="MVB889" s="40"/>
      <c r="MVC889" s="40"/>
      <c r="MVD889" s="40"/>
      <c r="MVE889" s="40"/>
      <c r="MVF889" s="40"/>
      <c r="MVG889" s="40"/>
      <c r="MVH889" s="40"/>
      <c r="MVI889" s="40"/>
      <c r="MVJ889" s="40"/>
      <c r="MVK889" s="40"/>
      <c r="MVL889" s="40"/>
      <c r="MVM889" s="40"/>
      <c r="MVN889" s="40"/>
      <c r="MVO889" s="40"/>
      <c r="MVP889" s="40"/>
      <c r="MVQ889" s="40"/>
      <c r="MVR889" s="40"/>
      <c r="MVS889" s="40"/>
      <c r="MVT889" s="40"/>
      <c r="MVU889" s="40"/>
      <c r="MVV889" s="40"/>
      <c r="MVW889" s="40"/>
      <c r="MVX889" s="40"/>
      <c r="MVY889" s="40"/>
      <c r="MVZ889" s="40"/>
      <c r="MWA889" s="40"/>
      <c r="MWB889" s="40"/>
      <c r="MWC889" s="40"/>
      <c r="MWD889" s="40"/>
      <c r="MWE889" s="40"/>
      <c r="MWF889" s="40"/>
      <c r="MWG889" s="40"/>
      <c r="MWH889" s="40"/>
      <c r="MWI889" s="40"/>
      <c r="MWJ889" s="40"/>
      <c r="MWK889" s="40"/>
      <c r="MWL889" s="40"/>
      <c r="MWM889" s="40"/>
      <c r="MWN889" s="40"/>
      <c r="MWO889" s="40"/>
      <c r="MWP889" s="40"/>
      <c r="MWQ889" s="40"/>
      <c r="MWR889" s="40"/>
      <c r="MWS889" s="40"/>
      <c r="MWT889" s="40"/>
      <c r="MWU889" s="40"/>
      <c r="MWV889" s="40"/>
      <c r="MWW889" s="40"/>
      <c r="MWX889" s="40"/>
      <c r="MWY889" s="40"/>
      <c r="MWZ889" s="40"/>
      <c r="MXA889" s="40"/>
      <c r="MXB889" s="40"/>
      <c r="MXC889" s="40"/>
      <c r="MXD889" s="40"/>
      <c r="MXE889" s="40"/>
      <c r="MXF889" s="40"/>
      <c r="MXG889" s="40"/>
      <c r="MXH889" s="40"/>
      <c r="MXI889" s="40"/>
      <c r="MXJ889" s="40"/>
      <c r="MXK889" s="40"/>
      <c r="MXL889" s="40"/>
      <c r="MXM889" s="40"/>
      <c r="MXN889" s="40"/>
      <c r="MXO889" s="40"/>
      <c r="MXP889" s="40"/>
      <c r="MXQ889" s="40"/>
      <c r="MXR889" s="40"/>
      <c r="MXS889" s="40"/>
      <c r="MXT889" s="40"/>
      <c r="MXU889" s="40"/>
      <c r="MXV889" s="40"/>
      <c r="MXW889" s="40"/>
      <c r="MXX889" s="40"/>
      <c r="MXY889" s="40"/>
      <c r="MXZ889" s="40"/>
      <c r="MYA889" s="40"/>
      <c r="MYB889" s="40"/>
      <c r="MYC889" s="40"/>
      <c r="MYD889" s="40"/>
      <c r="MYE889" s="40"/>
      <c r="MYF889" s="40"/>
      <c r="MYG889" s="40"/>
      <c r="MYH889" s="40"/>
      <c r="MYI889" s="40"/>
      <c r="MYJ889" s="40"/>
      <c r="MYK889" s="40"/>
      <c r="MYL889" s="40"/>
      <c r="MYM889" s="40"/>
      <c r="MYN889" s="40"/>
      <c r="MYO889" s="40"/>
      <c r="MYP889" s="40"/>
      <c r="MYQ889" s="40"/>
      <c r="MYR889" s="40"/>
      <c r="MYS889" s="40"/>
      <c r="MYT889" s="40"/>
      <c r="MYU889" s="40"/>
      <c r="MYV889" s="40"/>
      <c r="MYW889" s="40"/>
      <c r="MYX889" s="40"/>
      <c r="MYY889" s="40"/>
      <c r="MYZ889" s="40"/>
      <c r="MZA889" s="40"/>
      <c r="MZB889" s="40"/>
      <c r="MZC889" s="40"/>
      <c r="MZD889" s="40"/>
      <c r="MZE889" s="40"/>
      <c r="MZF889" s="40"/>
      <c r="MZG889" s="40"/>
      <c r="MZH889" s="40"/>
      <c r="MZI889" s="40"/>
      <c r="MZJ889" s="40"/>
      <c r="MZK889" s="40"/>
      <c r="MZL889" s="40"/>
      <c r="MZM889" s="40"/>
      <c r="MZN889" s="40"/>
      <c r="MZO889" s="40"/>
      <c r="MZP889" s="40"/>
      <c r="MZQ889" s="40"/>
      <c r="MZR889" s="40"/>
      <c r="MZS889" s="40"/>
      <c r="MZT889" s="40"/>
      <c r="MZU889" s="40"/>
      <c r="MZV889" s="40"/>
      <c r="MZW889" s="40"/>
      <c r="MZX889" s="40"/>
      <c r="MZY889" s="40"/>
      <c r="MZZ889" s="40"/>
      <c r="NAA889" s="40"/>
      <c r="NAB889" s="40"/>
      <c r="NAC889" s="40"/>
      <c r="NAD889" s="40"/>
      <c r="NAE889" s="40"/>
      <c r="NAF889" s="40"/>
      <c r="NAG889" s="40"/>
      <c r="NAH889" s="40"/>
      <c r="NAI889" s="40"/>
      <c r="NAJ889" s="40"/>
      <c r="NAK889" s="40"/>
      <c r="NAL889" s="40"/>
      <c r="NAM889" s="40"/>
      <c r="NAN889" s="40"/>
      <c r="NAO889" s="40"/>
      <c r="NAP889" s="40"/>
      <c r="NAQ889" s="40"/>
      <c r="NAR889" s="40"/>
      <c r="NAS889" s="40"/>
      <c r="NAT889" s="40"/>
      <c r="NAU889" s="40"/>
      <c r="NAV889" s="40"/>
      <c r="NAW889" s="40"/>
      <c r="NAX889" s="40"/>
      <c r="NAY889" s="40"/>
      <c r="NAZ889" s="40"/>
      <c r="NBA889" s="40"/>
      <c r="NBB889" s="40"/>
      <c r="NBC889" s="40"/>
      <c r="NBD889" s="40"/>
      <c r="NBE889" s="40"/>
      <c r="NBF889" s="40"/>
      <c r="NBG889" s="40"/>
      <c r="NBH889" s="40"/>
      <c r="NBI889" s="40"/>
      <c r="NBJ889" s="40"/>
      <c r="NBK889" s="40"/>
      <c r="NBL889" s="40"/>
      <c r="NBM889" s="40"/>
      <c r="NBN889" s="40"/>
      <c r="NBO889" s="40"/>
      <c r="NBP889" s="40"/>
      <c r="NBQ889" s="40"/>
      <c r="NBR889" s="40"/>
      <c r="NBS889" s="40"/>
      <c r="NBT889" s="40"/>
      <c r="NBU889" s="40"/>
      <c r="NBV889" s="40"/>
      <c r="NBW889" s="40"/>
      <c r="NBX889" s="40"/>
      <c r="NBY889" s="40"/>
      <c r="NBZ889" s="40"/>
      <c r="NCA889" s="40"/>
      <c r="NCB889" s="40"/>
      <c r="NCC889" s="40"/>
      <c r="NCD889" s="40"/>
      <c r="NCE889" s="40"/>
      <c r="NCF889" s="40"/>
      <c r="NCG889" s="40"/>
      <c r="NCH889" s="40"/>
      <c r="NCI889" s="40"/>
      <c r="NCJ889" s="40"/>
      <c r="NCK889" s="40"/>
      <c r="NCL889" s="40"/>
      <c r="NCM889" s="40"/>
      <c r="NCN889" s="40"/>
      <c r="NCO889" s="40"/>
      <c r="NCP889" s="40"/>
      <c r="NCQ889" s="40"/>
      <c r="NCR889" s="40"/>
      <c r="NCS889" s="40"/>
      <c r="NCT889" s="40"/>
      <c r="NCU889" s="40"/>
      <c r="NCV889" s="40"/>
      <c r="NCW889" s="40"/>
      <c r="NCX889" s="40"/>
      <c r="NCY889" s="40"/>
      <c r="NCZ889" s="40"/>
      <c r="NDA889" s="40"/>
      <c r="NDB889" s="40"/>
      <c r="NDC889" s="40"/>
      <c r="NDD889" s="40"/>
      <c r="NDE889" s="40"/>
      <c r="NDF889" s="40"/>
      <c r="NDG889" s="40"/>
      <c r="NDH889" s="40"/>
      <c r="NDI889" s="40"/>
      <c r="NDJ889" s="40"/>
      <c r="NDK889" s="40"/>
      <c r="NDL889" s="40"/>
      <c r="NDM889" s="40"/>
      <c r="NDN889" s="40"/>
      <c r="NDO889" s="40"/>
      <c r="NDP889" s="40"/>
      <c r="NDQ889" s="40"/>
      <c r="NDR889" s="40"/>
      <c r="NDS889" s="40"/>
      <c r="NDT889" s="40"/>
      <c r="NDU889" s="40"/>
      <c r="NDV889" s="40"/>
      <c r="NDW889" s="40"/>
      <c r="NDX889" s="40"/>
      <c r="NDY889" s="40"/>
      <c r="NDZ889" s="40"/>
      <c r="NEA889" s="40"/>
      <c r="NEB889" s="40"/>
      <c r="NEC889" s="40"/>
      <c r="NED889" s="40"/>
      <c r="NEE889" s="40"/>
      <c r="NEF889" s="40"/>
      <c r="NEG889" s="40"/>
      <c r="NEH889" s="40"/>
      <c r="NEI889" s="40"/>
      <c r="NEJ889" s="40"/>
      <c r="NEK889" s="40"/>
      <c r="NEL889" s="40"/>
      <c r="NEM889" s="40"/>
      <c r="NEN889" s="40"/>
      <c r="NEO889" s="40"/>
      <c r="NEP889" s="40"/>
      <c r="NEQ889" s="40"/>
      <c r="NER889" s="40"/>
      <c r="NES889" s="40"/>
      <c r="NET889" s="40"/>
      <c r="NEU889" s="40"/>
      <c r="NEV889" s="40"/>
      <c r="NEW889" s="40"/>
      <c r="NEX889" s="40"/>
      <c r="NEY889" s="40"/>
      <c r="NEZ889" s="40"/>
      <c r="NFA889" s="40"/>
      <c r="NFB889" s="40"/>
      <c r="NFC889" s="40"/>
      <c r="NFD889" s="40"/>
      <c r="NFE889" s="40"/>
      <c r="NFF889" s="40"/>
      <c r="NFG889" s="40"/>
      <c r="NFH889" s="40"/>
      <c r="NFI889" s="40"/>
      <c r="NFJ889" s="40"/>
      <c r="NFK889" s="40"/>
      <c r="NFL889" s="40"/>
      <c r="NFM889" s="40"/>
      <c r="NFN889" s="40"/>
      <c r="NFO889" s="40"/>
      <c r="NFP889" s="40"/>
      <c r="NFQ889" s="40"/>
      <c r="NFR889" s="40"/>
      <c r="NFS889" s="40"/>
      <c r="NFT889" s="40"/>
      <c r="NFU889" s="40"/>
      <c r="NFV889" s="40"/>
      <c r="NFW889" s="40"/>
      <c r="NFX889" s="40"/>
      <c r="NFY889" s="40"/>
      <c r="NFZ889" s="40"/>
      <c r="NGA889" s="40"/>
      <c r="NGB889" s="40"/>
      <c r="NGC889" s="40"/>
      <c r="NGD889" s="40"/>
      <c r="NGE889" s="40"/>
      <c r="NGF889" s="40"/>
      <c r="NGG889" s="40"/>
      <c r="NGH889" s="40"/>
      <c r="NGI889" s="40"/>
      <c r="NGJ889" s="40"/>
      <c r="NGK889" s="40"/>
      <c r="NGL889" s="40"/>
      <c r="NGM889" s="40"/>
      <c r="NGN889" s="40"/>
      <c r="NGO889" s="40"/>
      <c r="NGP889" s="40"/>
      <c r="NGQ889" s="40"/>
      <c r="NGR889" s="40"/>
      <c r="NGS889" s="40"/>
      <c r="NGT889" s="40"/>
      <c r="NGU889" s="40"/>
      <c r="NGV889" s="40"/>
      <c r="NGW889" s="40"/>
      <c r="NGX889" s="40"/>
      <c r="NGY889" s="40"/>
      <c r="NGZ889" s="40"/>
      <c r="NHA889" s="40"/>
      <c r="NHB889" s="40"/>
      <c r="NHC889" s="40"/>
      <c r="NHD889" s="40"/>
      <c r="NHE889" s="40"/>
      <c r="NHF889" s="40"/>
      <c r="NHG889" s="40"/>
      <c r="NHH889" s="40"/>
      <c r="NHI889" s="40"/>
      <c r="NHJ889" s="40"/>
      <c r="NHK889" s="40"/>
      <c r="NHL889" s="40"/>
      <c r="NHM889" s="40"/>
      <c r="NHN889" s="40"/>
      <c r="NHO889" s="40"/>
      <c r="NHP889" s="40"/>
      <c r="NHQ889" s="40"/>
      <c r="NHR889" s="40"/>
      <c r="NHS889" s="40"/>
      <c r="NHT889" s="40"/>
      <c r="NHU889" s="40"/>
      <c r="NHV889" s="40"/>
      <c r="NHW889" s="40"/>
      <c r="NHX889" s="40"/>
      <c r="NHY889" s="40"/>
      <c r="NHZ889" s="40"/>
      <c r="NIA889" s="40"/>
      <c r="NIB889" s="40"/>
      <c r="NIC889" s="40"/>
      <c r="NID889" s="40"/>
      <c r="NIE889" s="40"/>
      <c r="NIF889" s="40"/>
      <c r="NIG889" s="40"/>
      <c r="NIH889" s="40"/>
      <c r="NII889" s="40"/>
      <c r="NIJ889" s="40"/>
      <c r="NIK889" s="40"/>
      <c r="NIL889" s="40"/>
      <c r="NIM889" s="40"/>
      <c r="NIN889" s="40"/>
      <c r="NIO889" s="40"/>
      <c r="NIP889" s="40"/>
      <c r="NIQ889" s="40"/>
      <c r="NIR889" s="40"/>
      <c r="NIS889" s="40"/>
      <c r="NIT889" s="40"/>
      <c r="NIU889" s="40"/>
      <c r="NIV889" s="40"/>
      <c r="NIW889" s="40"/>
      <c r="NIX889" s="40"/>
      <c r="NIY889" s="40"/>
      <c r="NIZ889" s="40"/>
      <c r="NJA889" s="40"/>
      <c r="NJB889" s="40"/>
      <c r="NJC889" s="40"/>
      <c r="NJD889" s="40"/>
      <c r="NJE889" s="40"/>
      <c r="NJF889" s="40"/>
      <c r="NJG889" s="40"/>
      <c r="NJH889" s="40"/>
      <c r="NJI889" s="40"/>
      <c r="NJJ889" s="40"/>
      <c r="NJK889" s="40"/>
      <c r="NJL889" s="40"/>
      <c r="NJM889" s="40"/>
      <c r="NJN889" s="40"/>
      <c r="NJO889" s="40"/>
      <c r="NJP889" s="40"/>
      <c r="NJQ889" s="40"/>
      <c r="NJR889" s="40"/>
      <c r="NJS889" s="40"/>
      <c r="NJT889" s="40"/>
      <c r="NJU889" s="40"/>
      <c r="NJV889" s="40"/>
      <c r="NJW889" s="40"/>
      <c r="NJX889" s="40"/>
      <c r="NJY889" s="40"/>
      <c r="NJZ889" s="40"/>
      <c r="NKA889" s="40"/>
      <c r="NKB889" s="40"/>
      <c r="NKC889" s="40"/>
      <c r="NKD889" s="40"/>
      <c r="NKE889" s="40"/>
      <c r="NKF889" s="40"/>
      <c r="NKG889" s="40"/>
      <c r="NKH889" s="40"/>
      <c r="NKI889" s="40"/>
      <c r="NKJ889" s="40"/>
      <c r="NKK889" s="40"/>
      <c r="NKL889" s="40"/>
      <c r="NKM889" s="40"/>
      <c r="NKN889" s="40"/>
      <c r="NKO889" s="40"/>
      <c r="NKP889" s="40"/>
      <c r="NKQ889" s="40"/>
      <c r="NKR889" s="40"/>
      <c r="NKS889" s="40"/>
      <c r="NKT889" s="40"/>
      <c r="NKU889" s="40"/>
      <c r="NKV889" s="40"/>
      <c r="NKW889" s="40"/>
      <c r="NKX889" s="40"/>
      <c r="NKY889" s="40"/>
      <c r="NKZ889" s="40"/>
      <c r="NLA889" s="40"/>
      <c r="NLB889" s="40"/>
      <c r="NLC889" s="40"/>
      <c r="NLD889" s="40"/>
      <c r="NLE889" s="40"/>
      <c r="NLF889" s="40"/>
      <c r="NLG889" s="40"/>
      <c r="NLH889" s="40"/>
      <c r="NLI889" s="40"/>
      <c r="NLJ889" s="40"/>
      <c r="NLK889" s="40"/>
      <c r="NLL889" s="40"/>
      <c r="NLM889" s="40"/>
      <c r="NLN889" s="40"/>
      <c r="NLO889" s="40"/>
      <c r="NLP889" s="40"/>
      <c r="NLQ889" s="40"/>
      <c r="NLR889" s="40"/>
      <c r="NLS889" s="40"/>
      <c r="NLT889" s="40"/>
      <c r="NLU889" s="40"/>
      <c r="NLV889" s="40"/>
      <c r="NLW889" s="40"/>
      <c r="NLX889" s="40"/>
      <c r="NLY889" s="40"/>
      <c r="NLZ889" s="40"/>
      <c r="NMA889" s="40"/>
      <c r="NMB889" s="40"/>
      <c r="NMC889" s="40"/>
      <c r="NMD889" s="40"/>
      <c r="NME889" s="40"/>
      <c r="NMF889" s="40"/>
      <c r="NMG889" s="40"/>
      <c r="NMH889" s="40"/>
      <c r="NMI889" s="40"/>
      <c r="NMJ889" s="40"/>
      <c r="NMK889" s="40"/>
      <c r="NML889" s="40"/>
      <c r="NMM889" s="40"/>
      <c r="NMN889" s="40"/>
      <c r="NMO889" s="40"/>
      <c r="NMP889" s="40"/>
      <c r="NMQ889" s="40"/>
      <c r="NMR889" s="40"/>
      <c r="NMS889" s="40"/>
      <c r="NMT889" s="40"/>
      <c r="NMU889" s="40"/>
      <c r="NMV889" s="40"/>
      <c r="NMW889" s="40"/>
      <c r="NMX889" s="40"/>
      <c r="NMY889" s="40"/>
      <c r="NMZ889" s="40"/>
      <c r="NNA889" s="40"/>
      <c r="NNB889" s="40"/>
      <c r="NNC889" s="40"/>
      <c r="NND889" s="40"/>
      <c r="NNE889" s="40"/>
      <c r="NNF889" s="40"/>
      <c r="NNG889" s="40"/>
      <c r="NNH889" s="40"/>
      <c r="NNI889" s="40"/>
      <c r="NNJ889" s="40"/>
      <c r="NNK889" s="40"/>
      <c r="NNL889" s="40"/>
      <c r="NNM889" s="40"/>
      <c r="NNN889" s="40"/>
      <c r="NNO889" s="40"/>
      <c r="NNP889" s="40"/>
      <c r="NNQ889" s="40"/>
      <c r="NNR889" s="40"/>
      <c r="NNS889" s="40"/>
      <c r="NNT889" s="40"/>
      <c r="NNU889" s="40"/>
      <c r="NNV889" s="40"/>
      <c r="NNW889" s="40"/>
      <c r="NNX889" s="40"/>
      <c r="NNY889" s="40"/>
      <c r="NNZ889" s="40"/>
      <c r="NOA889" s="40"/>
      <c r="NOB889" s="40"/>
      <c r="NOC889" s="40"/>
      <c r="NOD889" s="40"/>
      <c r="NOE889" s="40"/>
      <c r="NOF889" s="40"/>
      <c r="NOG889" s="40"/>
      <c r="NOH889" s="40"/>
      <c r="NOI889" s="40"/>
      <c r="NOJ889" s="40"/>
      <c r="NOK889" s="40"/>
      <c r="NOL889" s="40"/>
      <c r="NOM889" s="40"/>
      <c r="NON889" s="40"/>
      <c r="NOO889" s="40"/>
      <c r="NOP889" s="40"/>
      <c r="NOQ889" s="40"/>
      <c r="NOR889" s="40"/>
      <c r="NOS889" s="40"/>
      <c r="NOT889" s="40"/>
      <c r="NOU889" s="40"/>
      <c r="NOV889" s="40"/>
      <c r="NOW889" s="40"/>
      <c r="NOX889" s="40"/>
      <c r="NOY889" s="40"/>
      <c r="NOZ889" s="40"/>
      <c r="NPA889" s="40"/>
      <c r="NPB889" s="40"/>
      <c r="NPC889" s="40"/>
      <c r="NPD889" s="40"/>
      <c r="NPE889" s="40"/>
      <c r="NPF889" s="40"/>
      <c r="NPG889" s="40"/>
      <c r="NPH889" s="40"/>
      <c r="NPI889" s="40"/>
      <c r="NPJ889" s="40"/>
      <c r="NPK889" s="40"/>
      <c r="NPL889" s="40"/>
      <c r="NPM889" s="40"/>
      <c r="NPN889" s="40"/>
      <c r="NPO889" s="40"/>
      <c r="NPP889" s="40"/>
      <c r="NPQ889" s="40"/>
      <c r="NPR889" s="40"/>
      <c r="NPS889" s="40"/>
      <c r="NPT889" s="40"/>
      <c r="NPU889" s="40"/>
      <c r="NPV889" s="40"/>
      <c r="NPW889" s="40"/>
      <c r="NPX889" s="40"/>
      <c r="NPY889" s="40"/>
      <c r="NPZ889" s="40"/>
      <c r="NQA889" s="40"/>
      <c r="NQB889" s="40"/>
      <c r="NQC889" s="40"/>
      <c r="NQD889" s="40"/>
      <c r="NQE889" s="40"/>
      <c r="NQF889" s="40"/>
      <c r="NQG889" s="40"/>
      <c r="NQH889" s="40"/>
      <c r="NQI889" s="40"/>
      <c r="NQJ889" s="40"/>
      <c r="NQK889" s="40"/>
      <c r="NQL889" s="40"/>
      <c r="NQM889" s="40"/>
      <c r="NQN889" s="40"/>
      <c r="NQO889" s="40"/>
      <c r="NQP889" s="40"/>
      <c r="NQQ889" s="40"/>
      <c r="NQR889" s="40"/>
      <c r="NQS889" s="40"/>
      <c r="NQT889" s="40"/>
      <c r="NQU889" s="40"/>
      <c r="NQV889" s="40"/>
      <c r="NQW889" s="40"/>
      <c r="NQX889" s="40"/>
      <c r="NQY889" s="40"/>
      <c r="NQZ889" s="40"/>
      <c r="NRA889" s="40"/>
      <c r="NRB889" s="40"/>
      <c r="NRC889" s="40"/>
      <c r="NRD889" s="40"/>
      <c r="NRE889" s="40"/>
      <c r="NRF889" s="40"/>
      <c r="NRG889" s="40"/>
      <c r="NRH889" s="40"/>
      <c r="NRI889" s="40"/>
      <c r="NRJ889" s="40"/>
      <c r="NRK889" s="40"/>
      <c r="NRL889" s="40"/>
      <c r="NRM889" s="40"/>
      <c r="NRN889" s="40"/>
      <c r="NRO889" s="40"/>
      <c r="NRP889" s="40"/>
      <c r="NRQ889" s="40"/>
      <c r="NRR889" s="40"/>
      <c r="NRS889" s="40"/>
      <c r="NRT889" s="40"/>
      <c r="NRU889" s="40"/>
      <c r="NRV889" s="40"/>
      <c r="NRW889" s="40"/>
      <c r="NRX889" s="40"/>
      <c r="NRY889" s="40"/>
      <c r="NRZ889" s="40"/>
      <c r="NSA889" s="40"/>
      <c r="NSB889" s="40"/>
      <c r="NSC889" s="40"/>
      <c r="NSD889" s="40"/>
      <c r="NSE889" s="40"/>
      <c r="NSF889" s="40"/>
      <c r="NSG889" s="40"/>
      <c r="NSH889" s="40"/>
      <c r="NSI889" s="40"/>
      <c r="NSJ889" s="40"/>
      <c r="NSK889" s="40"/>
      <c r="NSL889" s="40"/>
      <c r="NSM889" s="40"/>
      <c r="NSN889" s="40"/>
      <c r="NSO889" s="40"/>
      <c r="NSP889" s="40"/>
      <c r="NSQ889" s="40"/>
      <c r="NSR889" s="40"/>
      <c r="NSS889" s="40"/>
      <c r="NST889" s="40"/>
      <c r="NSU889" s="40"/>
      <c r="NSV889" s="40"/>
      <c r="NSW889" s="40"/>
      <c r="NSX889" s="40"/>
      <c r="NSY889" s="40"/>
      <c r="NSZ889" s="40"/>
      <c r="NTA889" s="40"/>
      <c r="NTB889" s="40"/>
      <c r="NTC889" s="40"/>
      <c r="NTD889" s="40"/>
      <c r="NTE889" s="40"/>
      <c r="NTF889" s="40"/>
      <c r="NTG889" s="40"/>
      <c r="NTH889" s="40"/>
      <c r="NTI889" s="40"/>
      <c r="NTJ889" s="40"/>
      <c r="NTK889" s="40"/>
      <c r="NTL889" s="40"/>
      <c r="NTM889" s="40"/>
      <c r="NTN889" s="40"/>
      <c r="NTO889" s="40"/>
      <c r="NTP889" s="40"/>
      <c r="NTQ889" s="40"/>
      <c r="NTR889" s="40"/>
      <c r="NTS889" s="40"/>
      <c r="NTT889" s="40"/>
      <c r="NTU889" s="40"/>
      <c r="NTV889" s="40"/>
      <c r="NTW889" s="40"/>
      <c r="NTX889" s="40"/>
      <c r="NTY889" s="40"/>
      <c r="NTZ889" s="40"/>
      <c r="NUA889" s="40"/>
      <c r="NUB889" s="40"/>
      <c r="NUC889" s="40"/>
      <c r="NUD889" s="40"/>
      <c r="NUE889" s="40"/>
      <c r="NUF889" s="40"/>
      <c r="NUG889" s="40"/>
      <c r="NUH889" s="40"/>
      <c r="NUI889" s="40"/>
      <c r="NUJ889" s="40"/>
      <c r="NUK889" s="40"/>
      <c r="NUL889" s="40"/>
      <c r="NUM889" s="40"/>
      <c r="NUN889" s="40"/>
      <c r="NUO889" s="40"/>
      <c r="NUP889" s="40"/>
      <c r="NUQ889" s="40"/>
      <c r="NUR889" s="40"/>
      <c r="NUS889" s="40"/>
      <c r="NUT889" s="40"/>
      <c r="NUU889" s="40"/>
      <c r="NUV889" s="40"/>
      <c r="NUW889" s="40"/>
      <c r="NUX889" s="40"/>
      <c r="NUY889" s="40"/>
      <c r="NUZ889" s="40"/>
      <c r="NVA889" s="40"/>
      <c r="NVB889" s="40"/>
      <c r="NVC889" s="40"/>
      <c r="NVD889" s="40"/>
      <c r="NVE889" s="40"/>
      <c r="NVF889" s="40"/>
      <c r="NVG889" s="40"/>
      <c r="NVH889" s="40"/>
      <c r="NVI889" s="40"/>
      <c r="NVJ889" s="40"/>
      <c r="NVK889" s="40"/>
      <c r="NVL889" s="40"/>
      <c r="NVM889" s="40"/>
      <c r="NVN889" s="40"/>
      <c r="NVO889" s="40"/>
      <c r="NVP889" s="40"/>
      <c r="NVQ889" s="40"/>
      <c r="NVR889" s="40"/>
      <c r="NVS889" s="40"/>
      <c r="NVT889" s="40"/>
      <c r="NVU889" s="40"/>
      <c r="NVV889" s="40"/>
      <c r="NVW889" s="40"/>
      <c r="NVX889" s="40"/>
      <c r="NVY889" s="40"/>
      <c r="NVZ889" s="40"/>
      <c r="NWA889" s="40"/>
      <c r="NWB889" s="40"/>
      <c r="NWC889" s="40"/>
      <c r="NWD889" s="40"/>
      <c r="NWE889" s="40"/>
      <c r="NWF889" s="40"/>
      <c r="NWG889" s="40"/>
      <c r="NWH889" s="40"/>
      <c r="NWI889" s="40"/>
      <c r="NWJ889" s="40"/>
      <c r="NWK889" s="40"/>
      <c r="NWL889" s="40"/>
      <c r="NWM889" s="40"/>
      <c r="NWN889" s="40"/>
      <c r="NWO889" s="40"/>
      <c r="NWP889" s="40"/>
      <c r="NWQ889" s="40"/>
      <c r="NWR889" s="40"/>
      <c r="NWS889" s="40"/>
      <c r="NWT889" s="40"/>
      <c r="NWU889" s="40"/>
      <c r="NWV889" s="40"/>
      <c r="NWW889" s="40"/>
      <c r="NWX889" s="40"/>
      <c r="NWY889" s="40"/>
      <c r="NWZ889" s="40"/>
      <c r="NXA889" s="40"/>
      <c r="NXB889" s="40"/>
      <c r="NXC889" s="40"/>
      <c r="NXD889" s="40"/>
      <c r="NXE889" s="40"/>
      <c r="NXF889" s="40"/>
      <c r="NXG889" s="40"/>
      <c r="NXH889" s="40"/>
      <c r="NXI889" s="40"/>
      <c r="NXJ889" s="40"/>
      <c r="NXK889" s="40"/>
      <c r="NXL889" s="40"/>
      <c r="NXM889" s="40"/>
      <c r="NXN889" s="40"/>
      <c r="NXO889" s="40"/>
      <c r="NXP889" s="40"/>
      <c r="NXQ889" s="40"/>
      <c r="NXR889" s="40"/>
      <c r="NXS889" s="40"/>
      <c r="NXT889" s="40"/>
      <c r="NXU889" s="40"/>
      <c r="NXV889" s="40"/>
      <c r="NXW889" s="40"/>
      <c r="NXX889" s="40"/>
      <c r="NXY889" s="40"/>
      <c r="NXZ889" s="40"/>
      <c r="NYA889" s="40"/>
      <c r="NYB889" s="40"/>
      <c r="NYC889" s="40"/>
      <c r="NYD889" s="40"/>
      <c r="NYE889" s="40"/>
      <c r="NYF889" s="40"/>
      <c r="NYG889" s="40"/>
      <c r="NYH889" s="40"/>
      <c r="NYI889" s="40"/>
      <c r="NYJ889" s="40"/>
      <c r="NYK889" s="40"/>
      <c r="NYL889" s="40"/>
      <c r="NYM889" s="40"/>
      <c r="NYN889" s="40"/>
      <c r="NYO889" s="40"/>
      <c r="NYP889" s="40"/>
      <c r="NYQ889" s="40"/>
      <c r="NYR889" s="40"/>
      <c r="NYS889" s="40"/>
      <c r="NYT889" s="40"/>
      <c r="NYU889" s="40"/>
      <c r="NYV889" s="40"/>
      <c r="NYW889" s="40"/>
      <c r="NYX889" s="40"/>
      <c r="NYY889" s="40"/>
      <c r="NYZ889" s="40"/>
      <c r="NZA889" s="40"/>
      <c r="NZB889" s="40"/>
      <c r="NZC889" s="40"/>
      <c r="NZD889" s="40"/>
      <c r="NZE889" s="40"/>
      <c r="NZF889" s="40"/>
      <c r="NZG889" s="40"/>
      <c r="NZH889" s="40"/>
      <c r="NZI889" s="40"/>
      <c r="NZJ889" s="40"/>
      <c r="NZK889" s="40"/>
      <c r="NZL889" s="40"/>
      <c r="NZM889" s="40"/>
      <c r="NZN889" s="40"/>
      <c r="NZO889" s="40"/>
      <c r="NZP889" s="40"/>
      <c r="NZQ889" s="40"/>
      <c r="NZR889" s="40"/>
      <c r="NZS889" s="40"/>
      <c r="NZT889" s="40"/>
      <c r="NZU889" s="40"/>
      <c r="NZV889" s="40"/>
      <c r="NZW889" s="40"/>
      <c r="NZX889" s="40"/>
      <c r="NZY889" s="40"/>
      <c r="NZZ889" s="40"/>
      <c r="OAA889" s="40"/>
      <c r="OAB889" s="40"/>
      <c r="OAC889" s="40"/>
      <c r="OAD889" s="40"/>
      <c r="OAE889" s="40"/>
      <c r="OAF889" s="40"/>
      <c r="OAG889" s="40"/>
      <c r="OAH889" s="40"/>
      <c r="OAI889" s="40"/>
      <c r="OAJ889" s="40"/>
      <c r="OAK889" s="40"/>
      <c r="OAL889" s="40"/>
      <c r="OAM889" s="40"/>
      <c r="OAN889" s="40"/>
      <c r="OAO889" s="40"/>
      <c r="OAP889" s="40"/>
      <c r="OAQ889" s="40"/>
      <c r="OAR889" s="40"/>
      <c r="OAS889" s="40"/>
      <c r="OAT889" s="40"/>
      <c r="OAU889" s="40"/>
      <c r="OAV889" s="40"/>
      <c r="OAW889" s="40"/>
      <c r="OAX889" s="40"/>
      <c r="OAY889" s="40"/>
      <c r="OAZ889" s="40"/>
      <c r="OBA889" s="40"/>
      <c r="OBB889" s="40"/>
      <c r="OBC889" s="40"/>
      <c r="OBD889" s="40"/>
      <c r="OBE889" s="40"/>
      <c r="OBF889" s="40"/>
      <c r="OBG889" s="40"/>
      <c r="OBH889" s="40"/>
      <c r="OBI889" s="40"/>
      <c r="OBJ889" s="40"/>
      <c r="OBK889" s="40"/>
      <c r="OBL889" s="40"/>
      <c r="OBM889" s="40"/>
      <c r="OBN889" s="40"/>
      <c r="OBO889" s="40"/>
      <c r="OBP889" s="40"/>
      <c r="OBQ889" s="40"/>
      <c r="OBR889" s="40"/>
      <c r="OBS889" s="40"/>
      <c r="OBT889" s="40"/>
      <c r="OBU889" s="40"/>
      <c r="OBV889" s="40"/>
      <c r="OBW889" s="40"/>
      <c r="OBX889" s="40"/>
      <c r="OBY889" s="40"/>
      <c r="OBZ889" s="40"/>
      <c r="OCA889" s="40"/>
      <c r="OCB889" s="40"/>
      <c r="OCC889" s="40"/>
      <c r="OCD889" s="40"/>
      <c r="OCE889" s="40"/>
      <c r="OCF889" s="40"/>
      <c r="OCG889" s="40"/>
      <c r="OCH889" s="40"/>
      <c r="OCI889" s="40"/>
      <c r="OCJ889" s="40"/>
      <c r="OCK889" s="40"/>
      <c r="OCL889" s="40"/>
      <c r="OCM889" s="40"/>
      <c r="OCN889" s="40"/>
      <c r="OCO889" s="40"/>
      <c r="OCP889" s="40"/>
      <c r="OCQ889" s="40"/>
      <c r="OCR889" s="40"/>
      <c r="OCS889" s="40"/>
      <c r="OCT889" s="40"/>
      <c r="OCU889" s="40"/>
      <c r="OCV889" s="40"/>
      <c r="OCW889" s="40"/>
      <c r="OCX889" s="40"/>
      <c r="OCY889" s="40"/>
      <c r="OCZ889" s="40"/>
      <c r="ODA889" s="40"/>
      <c r="ODB889" s="40"/>
      <c r="ODC889" s="40"/>
      <c r="ODD889" s="40"/>
      <c r="ODE889" s="40"/>
      <c r="ODF889" s="40"/>
      <c r="ODG889" s="40"/>
      <c r="ODH889" s="40"/>
      <c r="ODI889" s="40"/>
      <c r="ODJ889" s="40"/>
      <c r="ODK889" s="40"/>
      <c r="ODL889" s="40"/>
      <c r="ODM889" s="40"/>
      <c r="ODN889" s="40"/>
      <c r="ODO889" s="40"/>
      <c r="ODP889" s="40"/>
      <c r="ODQ889" s="40"/>
      <c r="ODR889" s="40"/>
      <c r="ODS889" s="40"/>
      <c r="ODT889" s="40"/>
      <c r="ODU889" s="40"/>
      <c r="ODV889" s="40"/>
      <c r="ODW889" s="40"/>
      <c r="ODX889" s="40"/>
      <c r="ODY889" s="40"/>
      <c r="ODZ889" s="40"/>
      <c r="OEA889" s="40"/>
      <c r="OEB889" s="40"/>
      <c r="OEC889" s="40"/>
      <c r="OED889" s="40"/>
      <c r="OEE889" s="40"/>
      <c r="OEF889" s="40"/>
      <c r="OEG889" s="40"/>
      <c r="OEH889" s="40"/>
      <c r="OEI889" s="40"/>
      <c r="OEJ889" s="40"/>
      <c r="OEK889" s="40"/>
      <c r="OEL889" s="40"/>
      <c r="OEM889" s="40"/>
      <c r="OEN889" s="40"/>
      <c r="OEO889" s="40"/>
      <c r="OEP889" s="40"/>
      <c r="OEQ889" s="40"/>
      <c r="OER889" s="40"/>
      <c r="OES889" s="40"/>
      <c r="OET889" s="40"/>
      <c r="OEU889" s="40"/>
      <c r="OEV889" s="40"/>
      <c r="OEW889" s="40"/>
      <c r="OEX889" s="40"/>
      <c r="OEY889" s="40"/>
      <c r="OEZ889" s="40"/>
      <c r="OFA889" s="40"/>
      <c r="OFB889" s="40"/>
      <c r="OFC889" s="40"/>
      <c r="OFD889" s="40"/>
      <c r="OFE889" s="40"/>
      <c r="OFF889" s="40"/>
      <c r="OFG889" s="40"/>
      <c r="OFH889" s="40"/>
      <c r="OFI889" s="40"/>
      <c r="OFJ889" s="40"/>
      <c r="OFK889" s="40"/>
      <c r="OFL889" s="40"/>
      <c r="OFM889" s="40"/>
      <c r="OFN889" s="40"/>
      <c r="OFO889" s="40"/>
      <c r="OFP889" s="40"/>
      <c r="OFQ889" s="40"/>
      <c r="OFR889" s="40"/>
      <c r="OFS889" s="40"/>
      <c r="OFT889" s="40"/>
      <c r="OFU889" s="40"/>
      <c r="OFV889" s="40"/>
      <c r="OFW889" s="40"/>
      <c r="OFX889" s="40"/>
      <c r="OFY889" s="40"/>
      <c r="OFZ889" s="40"/>
      <c r="OGA889" s="40"/>
      <c r="OGB889" s="40"/>
      <c r="OGC889" s="40"/>
      <c r="OGD889" s="40"/>
      <c r="OGE889" s="40"/>
      <c r="OGF889" s="40"/>
      <c r="OGG889" s="40"/>
      <c r="OGH889" s="40"/>
      <c r="OGI889" s="40"/>
      <c r="OGJ889" s="40"/>
      <c r="OGK889" s="40"/>
      <c r="OGL889" s="40"/>
      <c r="OGM889" s="40"/>
      <c r="OGN889" s="40"/>
      <c r="OGO889" s="40"/>
      <c r="OGP889" s="40"/>
      <c r="OGQ889" s="40"/>
      <c r="OGR889" s="40"/>
      <c r="OGS889" s="40"/>
      <c r="OGT889" s="40"/>
      <c r="OGU889" s="40"/>
      <c r="OGV889" s="40"/>
      <c r="OGW889" s="40"/>
      <c r="OGX889" s="40"/>
      <c r="OGY889" s="40"/>
      <c r="OGZ889" s="40"/>
      <c r="OHA889" s="40"/>
      <c r="OHB889" s="40"/>
      <c r="OHC889" s="40"/>
      <c r="OHD889" s="40"/>
      <c r="OHE889" s="40"/>
      <c r="OHF889" s="40"/>
      <c r="OHG889" s="40"/>
      <c r="OHH889" s="40"/>
      <c r="OHI889" s="40"/>
      <c r="OHJ889" s="40"/>
      <c r="OHK889" s="40"/>
      <c r="OHL889" s="40"/>
      <c r="OHM889" s="40"/>
      <c r="OHN889" s="40"/>
      <c r="OHO889" s="40"/>
      <c r="OHP889" s="40"/>
      <c r="OHQ889" s="40"/>
      <c r="OHR889" s="40"/>
      <c r="OHS889" s="40"/>
      <c r="OHT889" s="40"/>
      <c r="OHU889" s="40"/>
      <c r="OHV889" s="40"/>
      <c r="OHW889" s="40"/>
      <c r="OHX889" s="40"/>
      <c r="OHY889" s="40"/>
      <c r="OHZ889" s="40"/>
      <c r="OIA889" s="40"/>
      <c r="OIB889" s="40"/>
      <c r="OIC889" s="40"/>
      <c r="OID889" s="40"/>
      <c r="OIE889" s="40"/>
      <c r="OIF889" s="40"/>
      <c r="OIG889" s="40"/>
      <c r="OIH889" s="40"/>
      <c r="OII889" s="40"/>
      <c r="OIJ889" s="40"/>
      <c r="OIK889" s="40"/>
      <c r="OIL889" s="40"/>
      <c r="OIM889" s="40"/>
      <c r="OIN889" s="40"/>
      <c r="OIO889" s="40"/>
      <c r="OIP889" s="40"/>
      <c r="OIQ889" s="40"/>
      <c r="OIR889" s="40"/>
      <c r="OIS889" s="40"/>
      <c r="OIT889" s="40"/>
      <c r="OIU889" s="40"/>
      <c r="OIV889" s="40"/>
      <c r="OIW889" s="40"/>
      <c r="OIX889" s="40"/>
      <c r="OIY889" s="40"/>
      <c r="OIZ889" s="40"/>
      <c r="OJA889" s="40"/>
      <c r="OJB889" s="40"/>
      <c r="OJC889" s="40"/>
      <c r="OJD889" s="40"/>
      <c r="OJE889" s="40"/>
      <c r="OJF889" s="40"/>
      <c r="OJG889" s="40"/>
      <c r="OJH889" s="40"/>
      <c r="OJI889" s="40"/>
      <c r="OJJ889" s="40"/>
      <c r="OJK889" s="40"/>
      <c r="OJL889" s="40"/>
      <c r="OJM889" s="40"/>
      <c r="OJN889" s="40"/>
      <c r="OJO889" s="40"/>
      <c r="OJP889" s="40"/>
      <c r="OJQ889" s="40"/>
      <c r="OJR889" s="40"/>
      <c r="OJS889" s="40"/>
      <c r="OJT889" s="40"/>
      <c r="OJU889" s="40"/>
      <c r="OJV889" s="40"/>
      <c r="OJW889" s="40"/>
      <c r="OJX889" s="40"/>
      <c r="OJY889" s="40"/>
      <c r="OJZ889" s="40"/>
      <c r="OKA889" s="40"/>
      <c r="OKB889" s="40"/>
      <c r="OKC889" s="40"/>
      <c r="OKD889" s="40"/>
      <c r="OKE889" s="40"/>
      <c r="OKF889" s="40"/>
      <c r="OKG889" s="40"/>
      <c r="OKH889" s="40"/>
      <c r="OKI889" s="40"/>
      <c r="OKJ889" s="40"/>
      <c r="OKK889" s="40"/>
      <c r="OKL889" s="40"/>
      <c r="OKM889" s="40"/>
      <c r="OKN889" s="40"/>
      <c r="OKO889" s="40"/>
      <c r="OKP889" s="40"/>
      <c r="OKQ889" s="40"/>
      <c r="OKR889" s="40"/>
      <c r="OKS889" s="40"/>
      <c r="OKT889" s="40"/>
      <c r="OKU889" s="40"/>
      <c r="OKV889" s="40"/>
      <c r="OKW889" s="40"/>
      <c r="OKX889" s="40"/>
      <c r="OKY889" s="40"/>
      <c r="OKZ889" s="40"/>
      <c r="OLA889" s="40"/>
      <c r="OLB889" s="40"/>
      <c r="OLC889" s="40"/>
      <c r="OLD889" s="40"/>
      <c r="OLE889" s="40"/>
      <c r="OLF889" s="40"/>
      <c r="OLG889" s="40"/>
      <c r="OLH889" s="40"/>
      <c r="OLI889" s="40"/>
      <c r="OLJ889" s="40"/>
      <c r="OLK889" s="40"/>
      <c r="OLL889" s="40"/>
      <c r="OLM889" s="40"/>
      <c r="OLN889" s="40"/>
      <c r="OLO889" s="40"/>
      <c r="OLP889" s="40"/>
      <c r="OLQ889" s="40"/>
      <c r="OLR889" s="40"/>
      <c r="OLS889" s="40"/>
      <c r="OLT889" s="40"/>
      <c r="OLU889" s="40"/>
      <c r="OLV889" s="40"/>
      <c r="OLW889" s="40"/>
      <c r="OLX889" s="40"/>
      <c r="OLY889" s="40"/>
      <c r="OLZ889" s="40"/>
      <c r="OMA889" s="40"/>
      <c r="OMB889" s="40"/>
      <c r="OMC889" s="40"/>
      <c r="OMD889" s="40"/>
      <c r="OME889" s="40"/>
      <c r="OMF889" s="40"/>
      <c r="OMG889" s="40"/>
      <c r="OMH889" s="40"/>
      <c r="OMI889" s="40"/>
      <c r="OMJ889" s="40"/>
      <c r="OMK889" s="40"/>
      <c r="OML889" s="40"/>
      <c r="OMM889" s="40"/>
      <c r="OMN889" s="40"/>
      <c r="OMO889" s="40"/>
      <c r="OMP889" s="40"/>
      <c r="OMQ889" s="40"/>
      <c r="OMR889" s="40"/>
      <c r="OMS889" s="40"/>
      <c r="OMT889" s="40"/>
      <c r="OMU889" s="40"/>
      <c r="OMV889" s="40"/>
      <c r="OMW889" s="40"/>
      <c r="OMX889" s="40"/>
      <c r="OMY889" s="40"/>
      <c r="OMZ889" s="40"/>
      <c r="ONA889" s="40"/>
      <c r="ONB889" s="40"/>
      <c r="ONC889" s="40"/>
      <c r="OND889" s="40"/>
      <c r="ONE889" s="40"/>
      <c r="ONF889" s="40"/>
      <c r="ONG889" s="40"/>
      <c r="ONH889" s="40"/>
      <c r="ONI889" s="40"/>
      <c r="ONJ889" s="40"/>
      <c r="ONK889" s="40"/>
      <c r="ONL889" s="40"/>
      <c r="ONM889" s="40"/>
      <c r="ONN889" s="40"/>
      <c r="ONO889" s="40"/>
      <c r="ONP889" s="40"/>
      <c r="ONQ889" s="40"/>
      <c r="ONR889" s="40"/>
      <c r="ONS889" s="40"/>
      <c r="ONT889" s="40"/>
      <c r="ONU889" s="40"/>
      <c r="ONV889" s="40"/>
      <c r="ONW889" s="40"/>
      <c r="ONX889" s="40"/>
      <c r="ONY889" s="40"/>
      <c r="ONZ889" s="40"/>
      <c r="OOA889" s="40"/>
      <c r="OOB889" s="40"/>
      <c r="OOC889" s="40"/>
      <c r="OOD889" s="40"/>
      <c r="OOE889" s="40"/>
      <c r="OOF889" s="40"/>
      <c r="OOG889" s="40"/>
      <c r="OOH889" s="40"/>
      <c r="OOI889" s="40"/>
      <c r="OOJ889" s="40"/>
      <c r="OOK889" s="40"/>
      <c r="OOL889" s="40"/>
      <c r="OOM889" s="40"/>
      <c r="OON889" s="40"/>
      <c r="OOO889" s="40"/>
      <c r="OOP889" s="40"/>
      <c r="OOQ889" s="40"/>
      <c r="OOR889" s="40"/>
      <c r="OOS889" s="40"/>
      <c r="OOT889" s="40"/>
      <c r="OOU889" s="40"/>
      <c r="OOV889" s="40"/>
      <c r="OOW889" s="40"/>
      <c r="OOX889" s="40"/>
      <c r="OOY889" s="40"/>
      <c r="OOZ889" s="40"/>
      <c r="OPA889" s="40"/>
      <c r="OPB889" s="40"/>
      <c r="OPC889" s="40"/>
      <c r="OPD889" s="40"/>
      <c r="OPE889" s="40"/>
      <c r="OPF889" s="40"/>
      <c r="OPG889" s="40"/>
      <c r="OPH889" s="40"/>
      <c r="OPI889" s="40"/>
      <c r="OPJ889" s="40"/>
      <c r="OPK889" s="40"/>
      <c r="OPL889" s="40"/>
      <c r="OPM889" s="40"/>
      <c r="OPN889" s="40"/>
      <c r="OPO889" s="40"/>
      <c r="OPP889" s="40"/>
      <c r="OPQ889" s="40"/>
      <c r="OPR889" s="40"/>
      <c r="OPS889" s="40"/>
      <c r="OPT889" s="40"/>
      <c r="OPU889" s="40"/>
      <c r="OPV889" s="40"/>
      <c r="OPW889" s="40"/>
      <c r="OPX889" s="40"/>
      <c r="OPY889" s="40"/>
      <c r="OPZ889" s="40"/>
      <c r="OQA889" s="40"/>
      <c r="OQB889" s="40"/>
      <c r="OQC889" s="40"/>
      <c r="OQD889" s="40"/>
      <c r="OQE889" s="40"/>
      <c r="OQF889" s="40"/>
      <c r="OQG889" s="40"/>
      <c r="OQH889" s="40"/>
      <c r="OQI889" s="40"/>
      <c r="OQJ889" s="40"/>
      <c r="OQK889" s="40"/>
      <c r="OQL889" s="40"/>
      <c r="OQM889" s="40"/>
      <c r="OQN889" s="40"/>
      <c r="OQO889" s="40"/>
      <c r="OQP889" s="40"/>
      <c r="OQQ889" s="40"/>
      <c r="OQR889" s="40"/>
      <c r="OQS889" s="40"/>
      <c r="OQT889" s="40"/>
      <c r="OQU889" s="40"/>
      <c r="OQV889" s="40"/>
      <c r="OQW889" s="40"/>
      <c r="OQX889" s="40"/>
      <c r="OQY889" s="40"/>
      <c r="OQZ889" s="40"/>
      <c r="ORA889" s="40"/>
      <c r="ORB889" s="40"/>
      <c r="ORC889" s="40"/>
      <c r="ORD889" s="40"/>
      <c r="ORE889" s="40"/>
      <c r="ORF889" s="40"/>
      <c r="ORG889" s="40"/>
      <c r="ORH889" s="40"/>
      <c r="ORI889" s="40"/>
      <c r="ORJ889" s="40"/>
      <c r="ORK889" s="40"/>
      <c r="ORL889" s="40"/>
      <c r="ORM889" s="40"/>
      <c r="ORN889" s="40"/>
      <c r="ORO889" s="40"/>
      <c r="ORP889" s="40"/>
      <c r="ORQ889" s="40"/>
      <c r="ORR889" s="40"/>
      <c r="ORS889" s="40"/>
      <c r="ORT889" s="40"/>
      <c r="ORU889" s="40"/>
      <c r="ORV889" s="40"/>
      <c r="ORW889" s="40"/>
      <c r="ORX889" s="40"/>
      <c r="ORY889" s="40"/>
      <c r="ORZ889" s="40"/>
      <c r="OSA889" s="40"/>
      <c r="OSB889" s="40"/>
      <c r="OSC889" s="40"/>
      <c r="OSD889" s="40"/>
      <c r="OSE889" s="40"/>
      <c r="OSF889" s="40"/>
      <c r="OSG889" s="40"/>
      <c r="OSH889" s="40"/>
      <c r="OSI889" s="40"/>
      <c r="OSJ889" s="40"/>
      <c r="OSK889" s="40"/>
      <c r="OSL889" s="40"/>
      <c r="OSM889" s="40"/>
      <c r="OSN889" s="40"/>
      <c r="OSO889" s="40"/>
      <c r="OSP889" s="40"/>
      <c r="OSQ889" s="40"/>
      <c r="OSR889" s="40"/>
      <c r="OSS889" s="40"/>
      <c r="OST889" s="40"/>
      <c r="OSU889" s="40"/>
      <c r="OSV889" s="40"/>
      <c r="OSW889" s="40"/>
      <c r="OSX889" s="40"/>
      <c r="OSY889" s="40"/>
      <c r="OSZ889" s="40"/>
      <c r="OTA889" s="40"/>
      <c r="OTB889" s="40"/>
      <c r="OTC889" s="40"/>
      <c r="OTD889" s="40"/>
      <c r="OTE889" s="40"/>
      <c r="OTF889" s="40"/>
      <c r="OTG889" s="40"/>
      <c r="OTH889" s="40"/>
      <c r="OTI889" s="40"/>
      <c r="OTJ889" s="40"/>
      <c r="OTK889" s="40"/>
      <c r="OTL889" s="40"/>
      <c r="OTM889" s="40"/>
      <c r="OTN889" s="40"/>
      <c r="OTO889" s="40"/>
      <c r="OTP889" s="40"/>
      <c r="OTQ889" s="40"/>
      <c r="OTR889" s="40"/>
      <c r="OTS889" s="40"/>
      <c r="OTT889" s="40"/>
      <c r="OTU889" s="40"/>
      <c r="OTV889" s="40"/>
      <c r="OTW889" s="40"/>
      <c r="OTX889" s="40"/>
      <c r="OTY889" s="40"/>
      <c r="OTZ889" s="40"/>
      <c r="OUA889" s="40"/>
      <c r="OUB889" s="40"/>
      <c r="OUC889" s="40"/>
      <c r="OUD889" s="40"/>
      <c r="OUE889" s="40"/>
      <c r="OUF889" s="40"/>
      <c r="OUG889" s="40"/>
      <c r="OUH889" s="40"/>
      <c r="OUI889" s="40"/>
      <c r="OUJ889" s="40"/>
      <c r="OUK889" s="40"/>
      <c r="OUL889" s="40"/>
      <c r="OUM889" s="40"/>
      <c r="OUN889" s="40"/>
      <c r="OUO889" s="40"/>
      <c r="OUP889" s="40"/>
      <c r="OUQ889" s="40"/>
      <c r="OUR889" s="40"/>
      <c r="OUS889" s="40"/>
      <c r="OUT889" s="40"/>
      <c r="OUU889" s="40"/>
      <c r="OUV889" s="40"/>
      <c r="OUW889" s="40"/>
      <c r="OUX889" s="40"/>
      <c r="OUY889" s="40"/>
      <c r="OUZ889" s="40"/>
      <c r="OVA889" s="40"/>
      <c r="OVB889" s="40"/>
      <c r="OVC889" s="40"/>
      <c r="OVD889" s="40"/>
      <c r="OVE889" s="40"/>
      <c r="OVF889" s="40"/>
      <c r="OVG889" s="40"/>
      <c r="OVH889" s="40"/>
      <c r="OVI889" s="40"/>
      <c r="OVJ889" s="40"/>
      <c r="OVK889" s="40"/>
      <c r="OVL889" s="40"/>
      <c r="OVM889" s="40"/>
      <c r="OVN889" s="40"/>
      <c r="OVO889" s="40"/>
      <c r="OVP889" s="40"/>
      <c r="OVQ889" s="40"/>
      <c r="OVR889" s="40"/>
      <c r="OVS889" s="40"/>
      <c r="OVT889" s="40"/>
      <c r="OVU889" s="40"/>
      <c r="OVV889" s="40"/>
      <c r="OVW889" s="40"/>
      <c r="OVX889" s="40"/>
      <c r="OVY889" s="40"/>
      <c r="OVZ889" s="40"/>
      <c r="OWA889" s="40"/>
      <c r="OWB889" s="40"/>
      <c r="OWC889" s="40"/>
      <c r="OWD889" s="40"/>
      <c r="OWE889" s="40"/>
      <c r="OWF889" s="40"/>
      <c r="OWG889" s="40"/>
      <c r="OWH889" s="40"/>
      <c r="OWI889" s="40"/>
      <c r="OWJ889" s="40"/>
      <c r="OWK889" s="40"/>
      <c r="OWL889" s="40"/>
      <c r="OWM889" s="40"/>
      <c r="OWN889" s="40"/>
      <c r="OWO889" s="40"/>
      <c r="OWP889" s="40"/>
      <c r="OWQ889" s="40"/>
      <c r="OWR889" s="40"/>
      <c r="OWS889" s="40"/>
      <c r="OWT889" s="40"/>
      <c r="OWU889" s="40"/>
      <c r="OWV889" s="40"/>
      <c r="OWW889" s="40"/>
      <c r="OWX889" s="40"/>
      <c r="OWY889" s="40"/>
      <c r="OWZ889" s="40"/>
      <c r="OXA889" s="40"/>
      <c r="OXB889" s="40"/>
      <c r="OXC889" s="40"/>
      <c r="OXD889" s="40"/>
      <c r="OXE889" s="40"/>
      <c r="OXF889" s="40"/>
      <c r="OXG889" s="40"/>
      <c r="OXH889" s="40"/>
      <c r="OXI889" s="40"/>
      <c r="OXJ889" s="40"/>
      <c r="OXK889" s="40"/>
      <c r="OXL889" s="40"/>
      <c r="OXM889" s="40"/>
      <c r="OXN889" s="40"/>
      <c r="OXO889" s="40"/>
      <c r="OXP889" s="40"/>
      <c r="OXQ889" s="40"/>
      <c r="OXR889" s="40"/>
      <c r="OXS889" s="40"/>
      <c r="OXT889" s="40"/>
      <c r="OXU889" s="40"/>
      <c r="OXV889" s="40"/>
      <c r="OXW889" s="40"/>
      <c r="OXX889" s="40"/>
      <c r="OXY889" s="40"/>
      <c r="OXZ889" s="40"/>
      <c r="OYA889" s="40"/>
      <c r="OYB889" s="40"/>
      <c r="OYC889" s="40"/>
      <c r="OYD889" s="40"/>
      <c r="OYE889" s="40"/>
      <c r="OYF889" s="40"/>
      <c r="OYG889" s="40"/>
      <c r="OYH889" s="40"/>
      <c r="OYI889" s="40"/>
      <c r="OYJ889" s="40"/>
      <c r="OYK889" s="40"/>
      <c r="OYL889" s="40"/>
      <c r="OYM889" s="40"/>
      <c r="OYN889" s="40"/>
      <c r="OYO889" s="40"/>
      <c r="OYP889" s="40"/>
      <c r="OYQ889" s="40"/>
      <c r="OYR889" s="40"/>
      <c r="OYS889" s="40"/>
      <c r="OYT889" s="40"/>
      <c r="OYU889" s="40"/>
      <c r="OYV889" s="40"/>
      <c r="OYW889" s="40"/>
      <c r="OYX889" s="40"/>
      <c r="OYY889" s="40"/>
      <c r="OYZ889" s="40"/>
      <c r="OZA889" s="40"/>
      <c r="OZB889" s="40"/>
      <c r="OZC889" s="40"/>
      <c r="OZD889" s="40"/>
      <c r="OZE889" s="40"/>
      <c r="OZF889" s="40"/>
      <c r="OZG889" s="40"/>
      <c r="OZH889" s="40"/>
      <c r="OZI889" s="40"/>
      <c r="OZJ889" s="40"/>
      <c r="OZK889" s="40"/>
      <c r="OZL889" s="40"/>
      <c r="OZM889" s="40"/>
      <c r="OZN889" s="40"/>
      <c r="OZO889" s="40"/>
      <c r="OZP889" s="40"/>
      <c r="OZQ889" s="40"/>
      <c r="OZR889" s="40"/>
      <c r="OZS889" s="40"/>
      <c r="OZT889" s="40"/>
      <c r="OZU889" s="40"/>
      <c r="OZV889" s="40"/>
      <c r="OZW889" s="40"/>
      <c r="OZX889" s="40"/>
      <c r="OZY889" s="40"/>
      <c r="OZZ889" s="40"/>
      <c r="PAA889" s="40"/>
      <c r="PAB889" s="40"/>
      <c r="PAC889" s="40"/>
      <c r="PAD889" s="40"/>
      <c r="PAE889" s="40"/>
      <c r="PAF889" s="40"/>
      <c r="PAG889" s="40"/>
      <c r="PAH889" s="40"/>
      <c r="PAI889" s="40"/>
      <c r="PAJ889" s="40"/>
      <c r="PAK889" s="40"/>
      <c r="PAL889" s="40"/>
      <c r="PAM889" s="40"/>
      <c r="PAN889" s="40"/>
      <c r="PAO889" s="40"/>
      <c r="PAP889" s="40"/>
      <c r="PAQ889" s="40"/>
      <c r="PAR889" s="40"/>
      <c r="PAS889" s="40"/>
      <c r="PAT889" s="40"/>
      <c r="PAU889" s="40"/>
      <c r="PAV889" s="40"/>
      <c r="PAW889" s="40"/>
      <c r="PAX889" s="40"/>
      <c r="PAY889" s="40"/>
      <c r="PAZ889" s="40"/>
      <c r="PBA889" s="40"/>
      <c r="PBB889" s="40"/>
      <c r="PBC889" s="40"/>
      <c r="PBD889" s="40"/>
      <c r="PBE889" s="40"/>
      <c r="PBF889" s="40"/>
      <c r="PBG889" s="40"/>
      <c r="PBH889" s="40"/>
      <c r="PBI889" s="40"/>
      <c r="PBJ889" s="40"/>
      <c r="PBK889" s="40"/>
      <c r="PBL889" s="40"/>
      <c r="PBM889" s="40"/>
      <c r="PBN889" s="40"/>
      <c r="PBO889" s="40"/>
      <c r="PBP889" s="40"/>
      <c r="PBQ889" s="40"/>
      <c r="PBR889" s="40"/>
      <c r="PBS889" s="40"/>
      <c r="PBT889" s="40"/>
      <c r="PBU889" s="40"/>
      <c r="PBV889" s="40"/>
      <c r="PBW889" s="40"/>
      <c r="PBX889" s="40"/>
      <c r="PBY889" s="40"/>
      <c r="PBZ889" s="40"/>
      <c r="PCA889" s="40"/>
      <c r="PCB889" s="40"/>
      <c r="PCC889" s="40"/>
      <c r="PCD889" s="40"/>
      <c r="PCE889" s="40"/>
      <c r="PCF889" s="40"/>
      <c r="PCG889" s="40"/>
      <c r="PCH889" s="40"/>
      <c r="PCI889" s="40"/>
      <c r="PCJ889" s="40"/>
      <c r="PCK889" s="40"/>
      <c r="PCL889" s="40"/>
      <c r="PCM889" s="40"/>
      <c r="PCN889" s="40"/>
      <c r="PCO889" s="40"/>
      <c r="PCP889" s="40"/>
      <c r="PCQ889" s="40"/>
      <c r="PCR889" s="40"/>
      <c r="PCS889" s="40"/>
      <c r="PCT889" s="40"/>
      <c r="PCU889" s="40"/>
      <c r="PCV889" s="40"/>
      <c r="PCW889" s="40"/>
      <c r="PCX889" s="40"/>
      <c r="PCY889" s="40"/>
      <c r="PCZ889" s="40"/>
      <c r="PDA889" s="40"/>
      <c r="PDB889" s="40"/>
      <c r="PDC889" s="40"/>
      <c r="PDD889" s="40"/>
      <c r="PDE889" s="40"/>
      <c r="PDF889" s="40"/>
      <c r="PDG889" s="40"/>
      <c r="PDH889" s="40"/>
      <c r="PDI889" s="40"/>
      <c r="PDJ889" s="40"/>
      <c r="PDK889" s="40"/>
      <c r="PDL889" s="40"/>
      <c r="PDM889" s="40"/>
      <c r="PDN889" s="40"/>
      <c r="PDO889" s="40"/>
      <c r="PDP889" s="40"/>
      <c r="PDQ889" s="40"/>
      <c r="PDR889" s="40"/>
      <c r="PDS889" s="40"/>
      <c r="PDT889" s="40"/>
      <c r="PDU889" s="40"/>
      <c r="PDV889" s="40"/>
      <c r="PDW889" s="40"/>
      <c r="PDX889" s="40"/>
      <c r="PDY889" s="40"/>
      <c r="PDZ889" s="40"/>
      <c r="PEA889" s="40"/>
      <c r="PEB889" s="40"/>
      <c r="PEC889" s="40"/>
      <c r="PED889" s="40"/>
      <c r="PEE889" s="40"/>
      <c r="PEF889" s="40"/>
      <c r="PEG889" s="40"/>
      <c r="PEH889" s="40"/>
      <c r="PEI889" s="40"/>
      <c r="PEJ889" s="40"/>
      <c r="PEK889" s="40"/>
      <c r="PEL889" s="40"/>
      <c r="PEM889" s="40"/>
      <c r="PEN889" s="40"/>
      <c r="PEO889" s="40"/>
      <c r="PEP889" s="40"/>
      <c r="PEQ889" s="40"/>
      <c r="PER889" s="40"/>
      <c r="PES889" s="40"/>
      <c r="PET889" s="40"/>
      <c r="PEU889" s="40"/>
      <c r="PEV889" s="40"/>
      <c r="PEW889" s="40"/>
      <c r="PEX889" s="40"/>
      <c r="PEY889" s="40"/>
      <c r="PEZ889" s="40"/>
      <c r="PFA889" s="40"/>
      <c r="PFB889" s="40"/>
      <c r="PFC889" s="40"/>
      <c r="PFD889" s="40"/>
      <c r="PFE889" s="40"/>
      <c r="PFF889" s="40"/>
      <c r="PFG889" s="40"/>
      <c r="PFH889" s="40"/>
      <c r="PFI889" s="40"/>
      <c r="PFJ889" s="40"/>
      <c r="PFK889" s="40"/>
      <c r="PFL889" s="40"/>
      <c r="PFM889" s="40"/>
      <c r="PFN889" s="40"/>
      <c r="PFO889" s="40"/>
      <c r="PFP889" s="40"/>
      <c r="PFQ889" s="40"/>
      <c r="PFR889" s="40"/>
      <c r="PFS889" s="40"/>
      <c r="PFT889" s="40"/>
      <c r="PFU889" s="40"/>
      <c r="PFV889" s="40"/>
      <c r="PFW889" s="40"/>
      <c r="PFX889" s="40"/>
      <c r="PFY889" s="40"/>
      <c r="PFZ889" s="40"/>
      <c r="PGA889" s="40"/>
      <c r="PGB889" s="40"/>
      <c r="PGC889" s="40"/>
      <c r="PGD889" s="40"/>
      <c r="PGE889" s="40"/>
      <c r="PGF889" s="40"/>
      <c r="PGG889" s="40"/>
      <c r="PGH889" s="40"/>
      <c r="PGI889" s="40"/>
      <c r="PGJ889" s="40"/>
      <c r="PGK889" s="40"/>
      <c r="PGL889" s="40"/>
      <c r="PGM889" s="40"/>
      <c r="PGN889" s="40"/>
      <c r="PGO889" s="40"/>
      <c r="PGP889" s="40"/>
      <c r="PGQ889" s="40"/>
      <c r="PGR889" s="40"/>
      <c r="PGS889" s="40"/>
      <c r="PGT889" s="40"/>
      <c r="PGU889" s="40"/>
      <c r="PGV889" s="40"/>
      <c r="PGW889" s="40"/>
      <c r="PGX889" s="40"/>
      <c r="PGY889" s="40"/>
      <c r="PGZ889" s="40"/>
      <c r="PHA889" s="40"/>
      <c r="PHB889" s="40"/>
      <c r="PHC889" s="40"/>
      <c r="PHD889" s="40"/>
      <c r="PHE889" s="40"/>
      <c r="PHF889" s="40"/>
      <c r="PHG889" s="40"/>
      <c r="PHH889" s="40"/>
      <c r="PHI889" s="40"/>
      <c r="PHJ889" s="40"/>
      <c r="PHK889" s="40"/>
      <c r="PHL889" s="40"/>
      <c r="PHM889" s="40"/>
      <c r="PHN889" s="40"/>
      <c r="PHO889" s="40"/>
      <c r="PHP889" s="40"/>
      <c r="PHQ889" s="40"/>
      <c r="PHR889" s="40"/>
      <c r="PHS889" s="40"/>
      <c r="PHT889" s="40"/>
      <c r="PHU889" s="40"/>
      <c r="PHV889" s="40"/>
      <c r="PHW889" s="40"/>
      <c r="PHX889" s="40"/>
      <c r="PHY889" s="40"/>
      <c r="PHZ889" s="40"/>
      <c r="PIA889" s="40"/>
      <c r="PIB889" s="40"/>
      <c r="PIC889" s="40"/>
      <c r="PID889" s="40"/>
      <c r="PIE889" s="40"/>
      <c r="PIF889" s="40"/>
      <c r="PIG889" s="40"/>
      <c r="PIH889" s="40"/>
      <c r="PII889" s="40"/>
      <c r="PIJ889" s="40"/>
      <c r="PIK889" s="40"/>
      <c r="PIL889" s="40"/>
      <c r="PIM889" s="40"/>
      <c r="PIN889" s="40"/>
      <c r="PIO889" s="40"/>
      <c r="PIP889" s="40"/>
      <c r="PIQ889" s="40"/>
      <c r="PIR889" s="40"/>
      <c r="PIS889" s="40"/>
      <c r="PIT889" s="40"/>
      <c r="PIU889" s="40"/>
      <c r="PIV889" s="40"/>
      <c r="PIW889" s="40"/>
      <c r="PIX889" s="40"/>
      <c r="PIY889" s="40"/>
      <c r="PIZ889" s="40"/>
      <c r="PJA889" s="40"/>
      <c r="PJB889" s="40"/>
      <c r="PJC889" s="40"/>
      <c r="PJD889" s="40"/>
      <c r="PJE889" s="40"/>
      <c r="PJF889" s="40"/>
      <c r="PJG889" s="40"/>
      <c r="PJH889" s="40"/>
      <c r="PJI889" s="40"/>
      <c r="PJJ889" s="40"/>
      <c r="PJK889" s="40"/>
      <c r="PJL889" s="40"/>
      <c r="PJM889" s="40"/>
      <c r="PJN889" s="40"/>
      <c r="PJO889" s="40"/>
      <c r="PJP889" s="40"/>
      <c r="PJQ889" s="40"/>
      <c r="PJR889" s="40"/>
      <c r="PJS889" s="40"/>
      <c r="PJT889" s="40"/>
      <c r="PJU889" s="40"/>
      <c r="PJV889" s="40"/>
      <c r="PJW889" s="40"/>
      <c r="PJX889" s="40"/>
      <c r="PJY889" s="40"/>
      <c r="PJZ889" s="40"/>
      <c r="PKA889" s="40"/>
      <c r="PKB889" s="40"/>
      <c r="PKC889" s="40"/>
      <c r="PKD889" s="40"/>
      <c r="PKE889" s="40"/>
      <c r="PKF889" s="40"/>
      <c r="PKG889" s="40"/>
      <c r="PKH889" s="40"/>
      <c r="PKI889" s="40"/>
      <c r="PKJ889" s="40"/>
      <c r="PKK889" s="40"/>
      <c r="PKL889" s="40"/>
      <c r="PKM889" s="40"/>
      <c r="PKN889" s="40"/>
      <c r="PKO889" s="40"/>
      <c r="PKP889" s="40"/>
      <c r="PKQ889" s="40"/>
      <c r="PKR889" s="40"/>
      <c r="PKS889" s="40"/>
      <c r="PKT889" s="40"/>
      <c r="PKU889" s="40"/>
      <c r="PKV889" s="40"/>
      <c r="PKW889" s="40"/>
      <c r="PKX889" s="40"/>
      <c r="PKY889" s="40"/>
      <c r="PKZ889" s="40"/>
      <c r="PLA889" s="40"/>
      <c r="PLB889" s="40"/>
      <c r="PLC889" s="40"/>
      <c r="PLD889" s="40"/>
      <c r="PLE889" s="40"/>
      <c r="PLF889" s="40"/>
      <c r="PLG889" s="40"/>
      <c r="PLH889" s="40"/>
      <c r="PLI889" s="40"/>
      <c r="PLJ889" s="40"/>
      <c r="PLK889" s="40"/>
      <c r="PLL889" s="40"/>
      <c r="PLM889" s="40"/>
      <c r="PLN889" s="40"/>
      <c r="PLO889" s="40"/>
      <c r="PLP889" s="40"/>
      <c r="PLQ889" s="40"/>
      <c r="PLR889" s="40"/>
      <c r="PLS889" s="40"/>
      <c r="PLT889" s="40"/>
      <c r="PLU889" s="40"/>
      <c r="PLV889" s="40"/>
      <c r="PLW889" s="40"/>
      <c r="PLX889" s="40"/>
      <c r="PLY889" s="40"/>
      <c r="PLZ889" s="40"/>
      <c r="PMA889" s="40"/>
      <c r="PMB889" s="40"/>
      <c r="PMC889" s="40"/>
      <c r="PMD889" s="40"/>
      <c r="PME889" s="40"/>
      <c r="PMF889" s="40"/>
      <c r="PMG889" s="40"/>
      <c r="PMH889" s="40"/>
      <c r="PMI889" s="40"/>
      <c r="PMJ889" s="40"/>
      <c r="PMK889" s="40"/>
      <c r="PML889" s="40"/>
      <c r="PMM889" s="40"/>
      <c r="PMN889" s="40"/>
      <c r="PMO889" s="40"/>
      <c r="PMP889" s="40"/>
      <c r="PMQ889" s="40"/>
      <c r="PMR889" s="40"/>
      <c r="PMS889" s="40"/>
      <c r="PMT889" s="40"/>
      <c r="PMU889" s="40"/>
      <c r="PMV889" s="40"/>
      <c r="PMW889" s="40"/>
      <c r="PMX889" s="40"/>
      <c r="PMY889" s="40"/>
      <c r="PMZ889" s="40"/>
      <c r="PNA889" s="40"/>
      <c r="PNB889" s="40"/>
      <c r="PNC889" s="40"/>
      <c r="PND889" s="40"/>
      <c r="PNE889" s="40"/>
      <c r="PNF889" s="40"/>
      <c r="PNG889" s="40"/>
      <c r="PNH889" s="40"/>
      <c r="PNI889" s="40"/>
      <c r="PNJ889" s="40"/>
      <c r="PNK889" s="40"/>
      <c r="PNL889" s="40"/>
      <c r="PNM889" s="40"/>
      <c r="PNN889" s="40"/>
      <c r="PNO889" s="40"/>
      <c r="PNP889" s="40"/>
      <c r="PNQ889" s="40"/>
      <c r="PNR889" s="40"/>
      <c r="PNS889" s="40"/>
      <c r="PNT889" s="40"/>
      <c r="PNU889" s="40"/>
      <c r="PNV889" s="40"/>
      <c r="PNW889" s="40"/>
      <c r="PNX889" s="40"/>
      <c r="PNY889" s="40"/>
      <c r="PNZ889" s="40"/>
      <c r="POA889" s="40"/>
      <c r="POB889" s="40"/>
      <c r="POC889" s="40"/>
      <c r="POD889" s="40"/>
      <c r="POE889" s="40"/>
      <c r="POF889" s="40"/>
      <c r="POG889" s="40"/>
      <c r="POH889" s="40"/>
      <c r="POI889" s="40"/>
      <c r="POJ889" s="40"/>
      <c r="POK889" s="40"/>
      <c r="POL889" s="40"/>
      <c r="POM889" s="40"/>
      <c r="PON889" s="40"/>
      <c r="POO889" s="40"/>
      <c r="POP889" s="40"/>
      <c r="POQ889" s="40"/>
      <c r="POR889" s="40"/>
      <c r="POS889" s="40"/>
      <c r="POT889" s="40"/>
      <c r="POU889" s="40"/>
      <c r="POV889" s="40"/>
      <c r="POW889" s="40"/>
      <c r="POX889" s="40"/>
      <c r="POY889" s="40"/>
      <c r="POZ889" s="40"/>
      <c r="PPA889" s="40"/>
      <c r="PPB889" s="40"/>
      <c r="PPC889" s="40"/>
      <c r="PPD889" s="40"/>
      <c r="PPE889" s="40"/>
      <c r="PPF889" s="40"/>
      <c r="PPG889" s="40"/>
      <c r="PPH889" s="40"/>
      <c r="PPI889" s="40"/>
      <c r="PPJ889" s="40"/>
      <c r="PPK889" s="40"/>
      <c r="PPL889" s="40"/>
      <c r="PPM889" s="40"/>
      <c r="PPN889" s="40"/>
      <c r="PPO889" s="40"/>
      <c r="PPP889" s="40"/>
      <c r="PPQ889" s="40"/>
      <c r="PPR889" s="40"/>
      <c r="PPS889" s="40"/>
      <c r="PPT889" s="40"/>
      <c r="PPU889" s="40"/>
      <c r="PPV889" s="40"/>
      <c r="PPW889" s="40"/>
      <c r="PPX889" s="40"/>
      <c r="PPY889" s="40"/>
      <c r="PPZ889" s="40"/>
      <c r="PQA889" s="40"/>
      <c r="PQB889" s="40"/>
      <c r="PQC889" s="40"/>
      <c r="PQD889" s="40"/>
      <c r="PQE889" s="40"/>
      <c r="PQF889" s="40"/>
      <c r="PQG889" s="40"/>
      <c r="PQH889" s="40"/>
      <c r="PQI889" s="40"/>
      <c r="PQJ889" s="40"/>
      <c r="PQK889" s="40"/>
      <c r="PQL889" s="40"/>
      <c r="PQM889" s="40"/>
      <c r="PQN889" s="40"/>
      <c r="PQO889" s="40"/>
      <c r="PQP889" s="40"/>
      <c r="PQQ889" s="40"/>
      <c r="PQR889" s="40"/>
      <c r="PQS889" s="40"/>
      <c r="PQT889" s="40"/>
      <c r="PQU889" s="40"/>
      <c r="PQV889" s="40"/>
      <c r="PQW889" s="40"/>
      <c r="PQX889" s="40"/>
      <c r="PQY889" s="40"/>
      <c r="PQZ889" s="40"/>
      <c r="PRA889" s="40"/>
      <c r="PRB889" s="40"/>
      <c r="PRC889" s="40"/>
      <c r="PRD889" s="40"/>
      <c r="PRE889" s="40"/>
      <c r="PRF889" s="40"/>
      <c r="PRG889" s="40"/>
      <c r="PRH889" s="40"/>
      <c r="PRI889" s="40"/>
      <c r="PRJ889" s="40"/>
      <c r="PRK889" s="40"/>
      <c r="PRL889" s="40"/>
      <c r="PRM889" s="40"/>
      <c r="PRN889" s="40"/>
      <c r="PRO889" s="40"/>
      <c r="PRP889" s="40"/>
      <c r="PRQ889" s="40"/>
      <c r="PRR889" s="40"/>
      <c r="PRS889" s="40"/>
      <c r="PRT889" s="40"/>
      <c r="PRU889" s="40"/>
      <c r="PRV889" s="40"/>
      <c r="PRW889" s="40"/>
      <c r="PRX889" s="40"/>
      <c r="PRY889" s="40"/>
      <c r="PRZ889" s="40"/>
      <c r="PSA889" s="40"/>
      <c r="PSB889" s="40"/>
      <c r="PSC889" s="40"/>
      <c r="PSD889" s="40"/>
      <c r="PSE889" s="40"/>
      <c r="PSF889" s="40"/>
      <c r="PSG889" s="40"/>
      <c r="PSH889" s="40"/>
      <c r="PSI889" s="40"/>
      <c r="PSJ889" s="40"/>
      <c r="PSK889" s="40"/>
      <c r="PSL889" s="40"/>
      <c r="PSM889" s="40"/>
      <c r="PSN889" s="40"/>
      <c r="PSO889" s="40"/>
      <c r="PSP889" s="40"/>
      <c r="PSQ889" s="40"/>
      <c r="PSR889" s="40"/>
      <c r="PSS889" s="40"/>
      <c r="PST889" s="40"/>
      <c r="PSU889" s="40"/>
      <c r="PSV889" s="40"/>
      <c r="PSW889" s="40"/>
      <c r="PSX889" s="40"/>
      <c r="PSY889" s="40"/>
      <c r="PSZ889" s="40"/>
      <c r="PTA889" s="40"/>
      <c r="PTB889" s="40"/>
      <c r="PTC889" s="40"/>
      <c r="PTD889" s="40"/>
      <c r="PTE889" s="40"/>
      <c r="PTF889" s="40"/>
      <c r="PTG889" s="40"/>
      <c r="PTH889" s="40"/>
      <c r="PTI889" s="40"/>
      <c r="PTJ889" s="40"/>
      <c r="PTK889" s="40"/>
      <c r="PTL889" s="40"/>
      <c r="PTM889" s="40"/>
      <c r="PTN889" s="40"/>
      <c r="PTO889" s="40"/>
      <c r="PTP889" s="40"/>
      <c r="PTQ889" s="40"/>
      <c r="PTR889" s="40"/>
      <c r="PTS889" s="40"/>
      <c r="PTT889" s="40"/>
      <c r="PTU889" s="40"/>
      <c r="PTV889" s="40"/>
      <c r="PTW889" s="40"/>
      <c r="PTX889" s="40"/>
      <c r="PTY889" s="40"/>
      <c r="PTZ889" s="40"/>
      <c r="PUA889" s="40"/>
      <c r="PUB889" s="40"/>
      <c r="PUC889" s="40"/>
      <c r="PUD889" s="40"/>
      <c r="PUE889" s="40"/>
      <c r="PUF889" s="40"/>
      <c r="PUG889" s="40"/>
      <c r="PUH889" s="40"/>
      <c r="PUI889" s="40"/>
      <c r="PUJ889" s="40"/>
      <c r="PUK889" s="40"/>
      <c r="PUL889" s="40"/>
      <c r="PUM889" s="40"/>
      <c r="PUN889" s="40"/>
      <c r="PUO889" s="40"/>
      <c r="PUP889" s="40"/>
      <c r="PUQ889" s="40"/>
      <c r="PUR889" s="40"/>
      <c r="PUS889" s="40"/>
      <c r="PUT889" s="40"/>
      <c r="PUU889" s="40"/>
      <c r="PUV889" s="40"/>
      <c r="PUW889" s="40"/>
      <c r="PUX889" s="40"/>
      <c r="PUY889" s="40"/>
      <c r="PUZ889" s="40"/>
      <c r="PVA889" s="40"/>
      <c r="PVB889" s="40"/>
      <c r="PVC889" s="40"/>
      <c r="PVD889" s="40"/>
      <c r="PVE889" s="40"/>
      <c r="PVF889" s="40"/>
      <c r="PVG889" s="40"/>
      <c r="PVH889" s="40"/>
      <c r="PVI889" s="40"/>
      <c r="PVJ889" s="40"/>
      <c r="PVK889" s="40"/>
      <c r="PVL889" s="40"/>
      <c r="PVM889" s="40"/>
      <c r="PVN889" s="40"/>
      <c r="PVO889" s="40"/>
      <c r="PVP889" s="40"/>
      <c r="PVQ889" s="40"/>
      <c r="PVR889" s="40"/>
      <c r="PVS889" s="40"/>
      <c r="PVT889" s="40"/>
      <c r="PVU889" s="40"/>
      <c r="PVV889" s="40"/>
      <c r="PVW889" s="40"/>
      <c r="PVX889" s="40"/>
      <c r="PVY889" s="40"/>
      <c r="PVZ889" s="40"/>
      <c r="PWA889" s="40"/>
      <c r="PWB889" s="40"/>
      <c r="PWC889" s="40"/>
      <c r="PWD889" s="40"/>
      <c r="PWE889" s="40"/>
      <c r="PWF889" s="40"/>
      <c r="PWG889" s="40"/>
      <c r="PWH889" s="40"/>
      <c r="PWI889" s="40"/>
      <c r="PWJ889" s="40"/>
      <c r="PWK889" s="40"/>
      <c r="PWL889" s="40"/>
      <c r="PWM889" s="40"/>
      <c r="PWN889" s="40"/>
      <c r="PWO889" s="40"/>
      <c r="PWP889" s="40"/>
      <c r="PWQ889" s="40"/>
      <c r="PWR889" s="40"/>
      <c r="PWS889" s="40"/>
      <c r="PWT889" s="40"/>
      <c r="PWU889" s="40"/>
      <c r="PWV889" s="40"/>
      <c r="PWW889" s="40"/>
      <c r="PWX889" s="40"/>
      <c r="PWY889" s="40"/>
      <c r="PWZ889" s="40"/>
      <c r="PXA889" s="40"/>
      <c r="PXB889" s="40"/>
      <c r="PXC889" s="40"/>
      <c r="PXD889" s="40"/>
      <c r="PXE889" s="40"/>
      <c r="PXF889" s="40"/>
      <c r="PXG889" s="40"/>
      <c r="PXH889" s="40"/>
      <c r="PXI889" s="40"/>
      <c r="PXJ889" s="40"/>
      <c r="PXK889" s="40"/>
      <c r="PXL889" s="40"/>
      <c r="PXM889" s="40"/>
      <c r="PXN889" s="40"/>
      <c r="PXO889" s="40"/>
      <c r="PXP889" s="40"/>
      <c r="PXQ889" s="40"/>
      <c r="PXR889" s="40"/>
      <c r="PXS889" s="40"/>
      <c r="PXT889" s="40"/>
      <c r="PXU889" s="40"/>
      <c r="PXV889" s="40"/>
      <c r="PXW889" s="40"/>
      <c r="PXX889" s="40"/>
      <c r="PXY889" s="40"/>
      <c r="PXZ889" s="40"/>
      <c r="PYA889" s="40"/>
      <c r="PYB889" s="40"/>
      <c r="PYC889" s="40"/>
      <c r="PYD889" s="40"/>
      <c r="PYE889" s="40"/>
      <c r="PYF889" s="40"/>
      <c r="PYG889" s="40"/>
      <c r="PYH889" s="40"/>
      <c r="PYI889" s="40"/>
      <c r="PYJ889" s="40"/>
      <c r="PYK889" s="40"/>
      <c r="PYL889" s="40"/>
      <c r="PYM889" s="40"/>
      <c r="PYN889" s="40"/>
      <c r="PYO889" s="40"/>
      <c r="PYP889" s="40"/>
      <c r="PYQ889" s="40"/>
      <c r="PYR889" s="40"/>
      <c r="PYS889" s="40"/>
      <c r="PYT889" s="40"/>
      <c r="PYU889" s="40"/>
      <c r="PYV889" s="40"/>
      <c r="PYW889" s="40"/>
      <c r="PYX889" s="40"/>
      <c r="PYY889" s="40"/>
      <c r="PYZ889" s="40"/>
      <c r="PZA889" s="40"/>
      <c r="PZB889" s="40"/>
      <c r="PZC889" s="40"/>
      <c r="PZD889" s="40"/>
      <c r="PZE889" s="40"/>
      <c r="PZF889" s="40"/>
      <c r="PZG889" s="40"/>
      <c r="PZH889" s="40"/>
      <c r="PZI889" s="40"/>
      <c r="PZJ889" s="40"/>
      <c r="PZK889" s="40"/>
      <c r="PZL889" s="40"/>
      <c r="PZM889" s="40"/>
      <c r="PZN889" s="40"/>
      <c r="PZO889" s="40"/>
      <c r="PZP889" s="40"/>
      <c r="PZQ889" s="40"/>
      <c r="PZR889" s="40"/>
      <c r="PZS889" s="40"/>
      <c r="PZT889" s="40"/>
      <c r="PZU889" s="40"/>
      <c r="PZV889" s="40"/>
      <c r="PZW889" s="40"/>
      <c r="PZX889" s="40"/>
      <c r="PZY889" s="40"/>
      <c r="PZZ889" s="40"/>
      <c r="QAA889" s="40"/>
      <c r="QAB889" s="40"/>
      <c r="QAC889" s="40"/>
      <c r="QAD889" s="40"/>
      <c r="QAE889" s="40"/>
      <c r="QAF889" s="40"/>
      <c r="QAG889" s="40"/>
      <c r="QAH889" s="40"/>
      <c r="QAI889" s="40"/>
      <c r="QAJ889" s="40"/>
      <c r="QAK889" s="40"/>
      <c r="QAL889" s="40"/>
      <c r="QAM889" s="40"/>
      <c r="QAN889" s="40"/>
      <c r="QAO889" s="40"/>
      <c r="QAP889" s="40"/>
      <c r="QAQ889" s="40"/>
      <c r="QAR889" s="40"/>
      <c r="QAS889" s="40"/>
      <c r="QAT889" s="40"/>
      <c r="QAU889" s="40"/>
      <c r="QAV889" s="40"/>
      <c r="QAW889" s="40"/>
      <c r="QAX889" s="40"/>
      <c r="QAY889" s="40"/>
      <c r="QAZ889" s="40"/>
      <c r="QBA889" s="40"/>
      <c r="QBB889" s="40"/>
      <c r="QBC889" s="40"/>
      <c r="QBD889" s="40"/>
      <c r="QBE889" s="40"/>
      <c r="QBF889" s="40"/>
      <c r="QBG889" s="40"/>
      <c r="QBH889" s="40"/>
      <c r="QBI889" s="40"/>
      <c r="QBJ889" s="40"/>
      <c r="QBK889" s="40"/>
      <c r="QBL889" s="40"/>
      <c r="QBM889" s="40"/>
      <c r="QBN889" s="40"/>
      <c r="QBO889" s="40"/>
      <c r="QBP889" s="40"/>
      <c r="QBQ889" s="40"/>
      <c r="QBR889" s="40"/>
      <c r="QBS889" s="40"/>
      <c r="QBT889" s="40"/>
      <c r="QBU889" s="40"/>
      <c r="QBV889" s="40"/>
      <c r="QBW889" s="40"/>
      <c r="QBX889" s="40"/>
      <c r="QBY889" s="40"/>
      <c r="QBZ889" s="40"/>
      <c r="QCA889" s="40"/>
      <c r="QCB889" s="40"/>
      <c r="QCC889" s="40"/>
      <c r="QCD889" s="40"/>
      <c r="QCE889" s="40"/>
      <c r="QCF889" s="40"/>
      <c r="QCG889" s="40"/>
      <c r="QCH889" s="40"/>
      <c r="QCI889" s="40"/>
      <c r="QCJ889" s="40"/>
      <c r="QCK889" s="40"/>
      <c r="QCL889" s="40"/>
      <c r="QCM889" s="40"/>
      <c r="QCN889" s="40"/>
      <c r="QCO889" s="40"/>
      <c r="QCP889" s="40"/>
      <c r="QCQ889" s="40"/>
      <c r="QCR889" s="40"/>
      <c r="QCS889" s="40"/>
      <c r="QCT889" s="40"/>
      <c r="QCU889" s="40"/>
      <c r="QCV889" s="40"/>
      <c r="QCW889" s="40"/>
      <c r="QCX889" s="40"/>
      <c r="QCY889" s="40"/>
      <c r="QCZ889" s="40"/>
      <c r="QDA889" s="40"/>
      <c r="QDB889" s="40"/>
      <c r="QDC889" s="40"/>
      <c r="QDD889" s="40"/>
      <c r="QDE889" s="40"/>
      <c r="QDF889" s="40"/>
      <c r="QDG889" s="40"/>
      <c r="QDH889" s="40"/>
      <c r="QDI889" s="40"/>
      <c r="QDJ889" s="40"/>
      <c r="QDK889" s="40"/>
      <c r="QDL889" s="40"/>
      <c r="QDM889" s="40"/>
      <c r="QDN889" s="40"/>
      <c r="QDO889" s="40"/>
      <c r="QDP889" s="40"/>
      <c r="QDQ889" s="40"/>
      <c r="QDR889" s="40"/>
      <c r="QDS889" s="40"/>
      <c r="QDT889" s="40"/>
      <c r="QDU889" s="40"/>
      <c r="QDV889" s="40"/>
      <c r="QDW889" s="40"/>
      <c r="QDX889" s="40"/>
      <c r="QDY889" s="40"/>
      <c r="QDZ889" s="40"/>
      <c r="QEA889" s="40"/>
      <c r="QEB889" s="40"/>
      <c r="QEC889" s="40"/>
      <c r="QED889" s="40"/>
      <c r="QEE889" s="40"/>
      <c r="QEF889" s="40"/>
      <c r="QEG889" s="40"/>
      <c r="QEH889" s="40"/>
      <c r="QEI889" s="40"/>
      <c r="QEJ889" s="40"/>
      <c r="QEK889" s="40"/>
      <c r="QEL889" s="40"/>
      <c r="QEM889" s="40"/>
      <c r="QEN889" s="40"/>
      <c r="QEO889" s="40"/>
      <c r="QEP889" s="40"/>
      <c r="QEQ889" s="40"/>
      <c r="QER889" s="40"/>
      <c r="QES889" s="40"/>
      <c r="QET889" s="40"/>
      <c r="QEU889" s="40"/>
      <c r="QEV889" s="40"/>
      <c r="QEW889" s="40"/>
      <c r="QEX889" s="40"/>
      <c r="QEY889" s="40"/>
      <c r="QEZ889" s="40"/>
      <c r="QFA889" s="40"/>
      <c r="QFB889" s="40"/>
      <c r="QFC889" s="40"/>
      <c r="QFD889" s="40"/>
      <c r="QFE889" s="40"/>
      <c r="QFF889" s="40"/>
      <c r="QFG889" s="40"/>
      <c r="QFH889" s="40"/>
      <c r="QFI889" s="40"/>
      <c r="QFJ889" s="40"/>
      <c r="QFK889" s="40"/>
      <c r="QFL889" s="40"/>
      <c r="QFM889" s="40"/>
      <c r="QFN889" s="40"/>
      <c r="QFO889" s="40"/>
      <c r="QFP889" s="40"/>
      <c r="QFQ889" s="40"/>
      <c r="QFR889" s="40"/>
      <c r="QFS889" s="40"/>
      <c r="QFT889" s="40"/>
      <c r="QFU889" s="40"/>
      <c r="QFV889" s="40"/>
      <c r="QFW889" s="40"/>
      <c r="QFX889" s="40"/>
      <c r="QFY889" s="40"/>
      <c r="QFZ889" s="40"/>
      <c r="QGA889" s="40"/>
      <c r="QGB889" s="40"/>
      <c r="QGC889" s="40"/>
      <c r="QGD889" s="40"/>
      <c r="QGE889" s="40"/>
      <c r="QGF889" s="40"/>
      <c r="QGG889" s="40"/>
      <c r="QGH889" s="40"/>
      <c r="QGI889" s="40"/>
      <c r="QGJ889" s="40"/>
      <c r="QGK889" s="40"/>
      <c r="QGL889" s="40"/>
      <c r="QGM889" s="40"/>
      <c r="QGN889" s="40"/>
      <c r="QGO889" s="40"/>
      <c r="QGP889" s="40"/>
      <c r="QGQ889" s="40"/>
      <c r="QGR889" s="40"/>
      <c r="QGS889" s="40"/>
      <c r="QGT889" s="40"/>
      <c r="QGU889" s="40"/>
      <c r="QGV889" s="40"/>
      <c r="QGW889" s="40"/>
      <c r="QGX889" s="40"/>
      <c r="QGY889" s="40"/>
      <c r="QGZ889" s="40"/>
      <c r="QHA889" s="40"/>
      <c r="QHB889" s="40"/>
      <c r="QHC889" s="40"/>
      <c r="QHD889" s="40"/>
      <c r="QHE889" s="40"/>
      <c r="QHF889" s="40"/>
      <c r="QHG889" s="40"/>
      <c r="QHH889" s="40"/>
      <c r="QHI889" s="40"/>
      <c r="QHJ889" s="40"/>
      <c r="QHK889" s="40"/>
      <c r="QHL889" s="40"/>
      <c r="QHM889" s="40"/>
      <c r="QHN889" s="40"/>
      <c r="QHO889" s="40"/>
      <c r="QHP889" s="40"/>
      <c r="QHQ889" s="40"/>
      <c r="QHR889" s="40"/>
      <c r="QHS889" s="40"/>
      <c r="QHT889" s="40"/>
      <c r="QHU889" s="40"/>
      <c r="QHV889" s="40"/>
      <c r="QHW889" s="40"/>
      <c r="QHX889" s="40"/>
      <c r="QHY889" s="40"/>
      <c r="QHZ889" s="40"/>
      <c r="QIA889" s="40"/>
      <c r="QIB889" s="40"/>
      <c r="QIC889" s="40"/>
      <c r="QID889" s="40"/>
      <c r="QIE889" s="40"/>
      <c r="QIF889" s="40"/>
      <c r="QIG889" s="40"/>
      <c r="QIH889" s="40"/>
      <c r="QII889" s="40"/>
      <c r="QIJ889" s="40"/>
      <c r="QIK889" s="40"/>
      <c r="QIL889" s="40"/>
      <c r="QIM889" s="40"/>
      <c r="QIN889" s="40"/>
      <c r="QIO889" s="40"/>
      <c r="QIP889" s="40"/>
      <c r="QIQ889" s="40"/>
      <c r="QIR889" s="40"/>
      <c r="QIS889" s="40"/>
      <c r="QIT889" s="40"/>
      <c r="QIU889" s="40"/>
      <c r="QIV889" s="40"/>
      <c r="QIW889" s="40"/>
      <c r="QIX889" s="40"/>
      <c r="QIY889" s="40"/>
      <c r="QIZ889" s="40"/>
      <c r="QJA889" s="40"/>
      <c r="QJB889" s="40"/>
      <c r="QJC889" s="40"/>
      <c r="QJD889" s="40"/>
      <c r="QJE889" s="40"/>
      <c r="QJF889" s="40"/>
      <c r="QJG889" s="40"/>
      <c r="QJH889" s="40"/>
      <c r="QJI889" s="40"/>
      <c r="QJJ889" s="40"/>
      <c r="QJK889" s="40"/>
      <c r="QJL889" s="40"/>
      <c r="QJM889" s="40"/>
      <c r="QJN889" s="40"/>
      <c r="QJO889" s="40"/>
      <c r="QJP889" s="40"/>
      <c r="QJQ889" s="40"/>
      <c r="QJR889" s="40"/>
      <c r="QJS889" s="40"/>
      <c r="QJT889" s="40"/>
      <c r="QJU889" s="40"/>
      <c r="QJV889" s="40"/>
      <c r="QJW889" s="40"/>
      <c r="QJX889" s="40"/>
      <c r="QJY889" s="40"/>
      <c r="QJZ889" s="40"/>
      <c r="QKA889" s="40"/>
      <c r="QKB889" s="40"/>
      <c r="QKC889" s="40"/>
      <c r="QKD889" s="40"/>
      <c r="QKE889" s="40"/>
      <c r="QKF889" s="40"/>
      <c r="QKG889" s="40"/>
      <c r="QKH889" s="40"/>
      <c r="QKI889" s="40"/>
      <c r="QKJ889" s="40"/>
      <c r="QKK889" s="40"/>
      <c r="QKL889" s="40"/>
      <c r="QKM889" s="40"/>
      <c r="QKN889" s="40"/>
      <c r="QKO889" s="40"/>
      <c r="QKP889" s="40"/>
      <c r="QKQ889" s="40"/>
      <c r="QKR889" s="40"/>
      <c r="QKS889" s="40"/>
      <c r="QKT889" s="40"/>
      <c r="QKU889" s="40"/>
      <c r="QKV889" s="40"/>
      <c r="QKW889" s="40"/>
      <c r="QKX889" s="40"/>
      <c r="QKY889" s="40"/>
      <c r="QKZ889" s="40"/>
      <c r="QLA889" s="40"/>
      <c r="QLB889" s="40"/>
      <c r="QLC889" s="40"/>
      <c r="QLD889" s="40"/>
      <c r="QLE889" s="40"/>
      <c r="QLF889" s="40"/>
      <c r="QLG889" s="40"/>
      <c r="QLH889" s="40"/>
      <c r="QLI889" s="40"/>
      <c r="QLJ889" s="40"/>
      <c r="QLK889" s="40"/>
      <c r="QLL889" s="40"/>
      <c r="QLM889" s="40"/>
      <c r="QLN889" s="40"/>
      <c r="QLO889" s="40"/>
      <c r="QLP889" s="40"/>
      <c r="QLQ889" s="40"/>
      <c r="QLR889" s="40"/>
      <c r="QLS889" s="40"/>
      <c r="QLT889" s="40"/>
      <c r="QLU889" s="40"/>
      <c r="QLV889" s="40"/>
      <c r="QLW889" s="40"/>
      <c r="QLX889" s="40"/>
      <c r="QLY889" s="40"/>
      <c r="QLZ889" s="40"/>
      <c r="QMA889" s="40"/>
      <c r="QMB889" s="40"/>
      <c r="QMC889" s="40"/>
      <c r="QMD889" s="40"/>
      <c r="QME889" s="40"/>
      <c r="QMF889" s="40"/>
      <c r="QMG889" s="40"/>
      <c r="QMH889" s="40"/>
      <c r="QMI889" s="40"/>
      <c r="QMJ889" s="40"/>
      <c r="QMK889" s="40"/>
      <c r="QML889" s="40"/>
      <c r="QMM889" s="40"/>
      <c r="QMN889" s="40"/>
      <c r="QMO889" s="40"/>
      <c r="QMP889" s="40"/>
      <c r="QMQ889" s="40"/>
      <c r="QMR889" s="40"/>
      <c r="QMS889" s="40"/>
      <c r="QMT889" s="40"/>
      <c r="QMU889" s="40"/>
      <c r="QMV889" s="40"/>
      <c r="QMW889" s="40"/>
      <c r="QMX889" s="40"/>
      <c r="QMY889" s="40"/>
      <c r="QMZ889" s="40"/>
      <c r="QNA889" s="40"/>
      <c r="QNB889" s="40"/>
      <c r="QNC889" s="40"/>
      <c r="QND889" s="40"/>
      <c r="QNE889" s="40"/>
      <c r="QNF889" s="40"/>
      <c r="QNG889" s="40"/>
      <c r="QNH889" s="40"/>
      <c r="QNI889" s="40"/>
      <c r="QNJ889" s="40"/>
      <c r="QNK889" s="40"/>
      <c r="QNL889" s="40"/>
      <c r="QNM889" s="40"/>
      <c r="QNN889" s="40"/>
      <c r="QNO889" s="40"/>
      <c r="QNP889" s="40"/>
      <c r="QNQ889" s="40"/>
      <c r="QNR889" s="40"/>
      <c r="QNS889" s="40"/>
      <c r="QNT889" s="40"/>
      <c r="QNU889" s="40"/>
      <c r="QNV889" s="40"/>
      <c r="QNW889" s="40"/>
      <c r="QNX889" s="40"/>
      <c r="QNY889" s="40"/>
      <c r="QNZ889" s="40"/>
      <c r="QOA889" s="40"/>
      <c r="QOB889" s="40"/>
      <c r="QOC889" s="40"/>
      <c r="QOD889" s="40"/>
      <c r="QOE889" s="40"/>
      <c r="QOF889" s="40"/>
      <c r="QOG889" s="40"/>
      <c r="QOH889" s="40"/>
      <c r="QOI889" s="40"/>
      <c r="QOJ889" s="40"/>
      <c r="QOK889" s="40"/>
      <c r="QOL889" s="40"/>
      <c r="QOM889" s="40"/>
      <c r="QON889" s="40"/>
      <c r="QOO889" s="40"/>
      <c r="QOP889" s="40"/>
      <c r="QOQ889" s="40"/>
      <c r="QOR889" s="40"/>
      <c r="QOS889" s="40"/>
      <c r="QOT889" s="40"/>
      <c r="QOU889" s="40"/>
      <c r="QOV889" s="40"/>
      <c r="QOW889" s="40"/>
      <c r="QOX889" s="40"/>
      <c r="QOY889" s="40"/>
      <c r="QOZ889" s="40"/>
      <c r="QPA889" s="40"/>
      <c r="QPB889" s="40"/>
      <c r="QPC889" s="40"/>
      <c r="QPD889" s="40"/>
      <c r="QPE889" s="40"/>
      <c r="QPF889" s="40"/>
      <c r="QPG889" s="40"/>
      <c r="QPH889" s="40"/>
      <c r="QPI889" s="40"/>
      <c r="QPJ889" s="40"/>
      <c r="QPK889" s="40"/>
      <c r="QPL889" s="40"/>
      <c r="QPM889" s="40"/>
      <c r="QPN889" s="40"/>
      <c r="QPO889" s="40"/>
      <c r="QPP889" s="40"/>
      <c r="QPQ889" s="40"/>
      <c r="QPR889" s="40"/>
      <c r="QPS889" s="40"/>
      <c r="QPT889" s="40"/>
      <c r="QPU889" s="40"/>
      <c r="QPV889" s="40"/>
      <c r="QPW889" s="40"/>
      <c r="QPX889" s="40"/>
      <c r="QPY889" s="40"/>
      <c r="QPZ889" s="40"/>
      <c r="QQA889" s="40"/>
      <c r="QQB889" s="40"/>
      <c r="QQC889" s="40"/>
      <c r="QQD889" s="40"/>
      <c r="QQE889" s="40"/>
      <c r="QQF889" s="40"/>
      <c r="QQG889" s="40"/>
      <c r="QQH889" s="40"/>
      <c r="QQI889" s="40"/>
      <c r="QQJ889" s="40"/>
      <c r="QQK889" s="40"/>
      <c r="QQL889" s="40"/>
      <c r="QQM889" s="40"/>
      <c r="QQN889" s="40"/>
      <c r="QQO889" s="40"/>
      <c r="QQP889" s="40"/>
      <c r="QQQ889" s="40"/>
      <c r="QQR889" s="40"/>
      <c r="QQS889" s="40"/>
      <c r="QQT889" s="40"/>
      <c r="QQU889" s="40"/>
      <c r="QQV889" s="40"/>
      <c r="QQW889" s="40"/>
      <c r="QQX889" s="40"/>
      <c r="QQY889" s="40"/>
      <c r="QQZ889" s="40"/>
      <c r="QRA889" s="40"/>
      <c r="QRB889" s="40"/>
      <c r="QRC889" s="40"/>
      <c r="QRD889" s="40"/>
      <c r="QRE889" s="40"/>
      <c r="QRF889" s="40"/>
      <c r="QRG889" s="40"/>
      <c r="QRH889" s="40"/>
      <c r="QRI889" s="40"/>
      <c r="QRJ889" s="40"/>
      <c r="QRK889" s="40"/>
      <c r="QRL889" s="40"/>
      <c r="QRM889" s="40"/>
      <c r="QRN889" s="40"/>
      <c r="QRO889" s="40"/>
      <c r="QRP889" s="40"/>
      <c r="QRQ889" s="40"/>
      <c r="QRR889" s="40"/>
      <c r="QRS889" s="40"/>
      <c r="QRT889" s="40"/>
      <c r="QRU889" s="40"/>
      <c r="QRV889" s="40"/>
      <c r="QRW889" s="40"/>
      <c r="QRX889" s="40"/>
      <c r="QRY889" s="40"/>
      <c r="QRZ889" s="40"/>
      <c r="QSA889" s="40"/>
      <c r="QSB889" s="40"/>
      <c r="QSC889" s="40"/>
      <c r="QSD889" s="40"/>
      <c r="QSE889" s="40"/>
      <c r="QSF889" s="40"/>
      <c r="QSG889" s="40"/>
      <c r="QSH889" s="40"/>
      <c r="QSI889" s="40"/>
      <c r="QSJ889" s="40"/>
      <c r="QSK889" s="40"/>
      <c r="QSL889" s="40"/>
      <c r="QSM889" s="40"/>
      <c r="QSN889" s="40"/>
      <c r="QSO889" s="40"/>
      <c r="QSP889" s="40"/>
      <c r="QSQ889" s="40"/>
      <c r="QSR889" s="40"/>
      <c r="QSS889" s="40"/>
      <c r="QST889" s="40"/>
      <c r="QSU889" s="40"/>
      <c r="QSV889" s="40"/>
      <c r="QSW889" s="40"/>
      <c r="QSX889" s="40"/>
      <c r="QSY889" s="40"/>
      <c r="QSZ889" s="40"/>
      <c r="QTA889" s="40"/>
      <c r="QTB889" s="40"/>
      <c r="QTC889" s="40"/>
      <c r="QTD889" s="40"/>
      <c r="QTE889" s="40"/>
      <c r="QTF889" s="40"/>
      <c r="QTG889" s="40"/>
      <c r="QTH889" s="40"/>
      <c r="QTI889" s="40"/>
      <c r="QTJ889" s="40"/>
      <c r="QTK889" s="40"/>
      <c r="QTL889" s="40"/>
      <c r="QTM889" s="40"/>
      <c r="QTN889" s="40"/>
      <c r="QTO889" s="40"/>
      <c r="QTP889" s="40"/>
      <c r="QTQ889" s="40"/>
      <c r="QTR889" s="40"/>
      <c r="QTS889" s="40"/>
      <c r="QTT889" s="40"/>
      <c r="QTU889" s="40"/>
      <c r="QTV889" s="40"/>
      <c r="QTW889" s="40"/>
      <c r="QTX889" s="40"/>
      <c r="QTY889" s="40"/>
      <c r="QTZ889" s="40"/>
      <c r="QUA889" s="40"/>
      <c r="QUB889" s="40"/>
      <c r="QUC889" s="40"/>
      <c r="QUD889" s="40"/>
      <c r="QUE889" s="40"/>
      <c r="QUF889" s="40"/>
      <c r="QUG889" s="40"/>
      <c r="QUH889" s="40"/>
      <c r="QUI889" s="40"/>
      <c r="QUJ889" s="40"/>
      <c r="QUK889" s="40"/>
      <c r="QUL889" s="40"/>
      <c r="QUM889" s="40"/>
      <c r="QUN889" s="40"/>
      <c r="QUO889" s="40"/>
      <c r="QUP889" s="40"/>
      <c r="QUQ889" s="40"/>
      <c r="QUR889" s="40"/>
      <c r="QUS889" s="40"/>
      <c r="QUT889" s="40"/>
      <c r="QUU889" s="40"/>
      <c r="QUV889" s="40"/>
      <c r="QUW889" s="40"/>
      <c r="QUX889" s="40"/>
      <c r="QUY889" s="40"/>
      <c r="QUZ889" s="40"/>
      <c r="QVA889" s="40"/>
      <c r="QVB889" s="40"/>
      <c r="QVC889" s="40"/>
      <c r="QVD889" s="40"/>
      <c r="QVE889" s="40"/>
      <c r="QVF889" s="40"/>
      <c r="QVG889" s="40"/>
      <c r="QVH889" s="40"/>
      <c r="QVI889" s="40"/>
      <c r="QVJ889" s="40"/>
      <c r="QVK889" s="40"/>
      <c r="QVL889" s="40"/>
      <c r="QVM889" s="40"/>
      <c r="QVN889" s="40"/>
      <c r="QVO889" s="40"/>
      <c r="QVP889" s="40"/>
      <c r="QVQ889" s="40"/>
      <c r="QVR889" s="40"/>
      <c r="QVS889" s="40"/>
      <c r="QVT889" s="40"/>
      <c r="QVU889" s="40"/>
      <c r="QVV889" s="40"/>
      <c r="QVW889" s="40"/>
      <c r="QVX889" s="40"/>
      <c r="QVY889" s="40"/>
      <c r="QVZ889" s="40"/>
      <c r="QWA889" s="40"/>
      <c r="QWB889" s="40"/>
      <c r="QWC889" s="40"/>
      <c r="QWD889" s="40"/>
      <c r="QWE889" s="40"/>
      <c r="QWF889" s="40"/>
      <c r="QWG889" s="40"/>
      <c r="QWH889" s="40"/>
      <c r="QWI889" s="40"/>
      <c r="QWJ889" s="40"/>
      <c r="QWK889" s="40"/>
      <c r="QWL889" s="40"/>
      <c r="QWM889" s="40"/>
      <c r="QWN889" s="40"/>
      <c r="QWO889" s="40"/>
      <c r="QWP889" s="40"/>
      <c r="QWQ889" s="40"/>
      <c r="QWR889" s="40"/>
      <c r="QWS889" s="40"/>
      <c r="QWT889" s="40"/>
      <c r="QWU889" s="40"/>
      <c r="QWV889" s="40"/>
      <c r="QWW889" s="40"/>
      <c r="QWX889" s="40"/>
      <c r="QWY889" s="40"/>
      <c r="QWZ889" s="40"/>
      <c r="QXA889" s="40"/>
      <c r="QXB889" s="40"/>
      <c r="QXC889" s="40"/>
      <c r="QXD889" s="40"/>
      <c r="QXE889" s="40"/>
      <c r="QXF889" s="40"/>
      <c r="QXG889" s="40"/>
      <c r="QXH889" s="40"/>
      <c r="QXI889" s="40"/>
      <c r="QXJ889" s="40"/>
      <c r="QXK889" s="40"/>
      <c r="QXL889" s="40"/>
      <c r="QXM889" s="40"/>
      <c r="QXN889" s="40"/>
      <c r="QXO889" s="40"/>
      <c r="QXP889" s="40"/>
      <c r="QXQ889" s="40"/>
      <c r="QXR889" s="40"/>
      <c r="QXS889" s="40"/>
      <c r="QXT889" s="40"/>
      <c r="QXU889" s="40"/>
      <c r="QXV889" s="40"/>
      <c r="QXW889" s="40"/>
      <c r="QXX889" s="40"/>
      <c r="QXY889" s="40"/>
      <c r="QXZ889" s="40"/>
      <c r="QYA889" s="40"/>
      <c r="QYB889" s="40"/>
      <c r="QYC889" s="40"/>
      <c r="QYD889" s="40"/>
      <c r="QYE889" s="40"/>
      <c r="QYF889" s="40"/>
      <c r="QYG889" s="40"/>
      <c r="QYH889" s="40"/>
      <c r="QYI889" s="40"/>
      <c r="QYJ889" s="40"/>
      <c r="QYK889" s="40"/>
      <c r="QYL889" s="40"/>
      <c r="QYM889" s="40"/>
      <c r="QYN889" s="40"/>
      <c r="QYO889" s="40"/>
      <c r="QYP889" s="40"/>
      <c r="QYQ889" s="40"/>
      <c r="QYR889" s="40"/>
      <c r="QYS889" s="40"/>
      <c r="QYT889" s="40"/>
      <c r="QYU889" s="40"/>
      <c r="QYV889" s="40"/>
      <c r="QYW889" s="40"/>
      <c r="QYX889" s="40"/>
      <c r="QYY889" s="40"/>
      <c r="QYZ889" s="40"/>
      <c r="QZA889" s="40"/>
      <c r="QZB889" s="40"/>
      <c r="QZC889" s="40"/>
      <c r="QZD889" s="40"/>
      <c r="QZE889" s="40"/>
      <c r="QZF889" s="40"/>
      <c r="QZG889" s="40"/>
      <c r="QZH889" s="40"/>
      <c r="QZI889" s="40"/>
      <c r="QZJ889" s="40"/>
      <c r="QZK889" s="40"/>
      <c r="QZL889" s="40"/>
      <c r="QZM889" s="40"/>
      <c r="QZN889" s="40"/>
      <c r="QZO889" s="40"/>
      <c r="QZP889" s="40"/>
      <c r="QZQ889" s="40"/>
      <c r="QZR889" s="40"/>
      <c r="QZS889" s="40"/>
      <c r="QZT889" s="40"/>
      <c r="QZU889" s="40"/>
      <c r="QZV889" s="40"/>
      <c r="QZW889" s="40"/>
      <c r="QZX889" s="40"/>
      <c r="QZY889" s="40"/>
      <c r="QZZ889" s="40"/>
      <c r="RAA889" s="40"/>
      <c r="RAB889" s="40"/>
      <c r="RAC889" s="40"/>
      <c r="RAD889" s="40"/>
      <c r="RAE889" s="40"/>
      <c r="RAF889" s="40"/>
      <c r="RAG889" s="40"/>
      <c r="RAH889" s="40"/>
      <c r="RAI889" s="40"/>
      <c r="RAJ889" s="40"/>
      <c r="RAK889" s="40"/>
      <c r="RAL889" s="40"/>
      <c r="RAM889" s="40"/>
      <c r="RAN889" s="40"/>
      <c r="RAO889" s="40"/>
      <c r="RAP889" s="40"/>
      <c r="RAQ889" s="40"/>
      <c r="RAR889" s="40"/>
      <c r="RAS889" s="40"/>
      <c r="RAT889" s="40"/>
      <c r="RAU889" s="40"/>
      <c r="RAV889" s="40"/>
      <c r="RAW889" s="40"/>
      <c r="RAX889" s="40"/>
      <c r="RAY889" s="40"/>
      <c r="RAZ889" s="40"/>
      <c r="RBA889" s="40"/>
      <c r="RBB889" s="40"/>
      <c r="RBC889" s="40"/>
      <c r="RBD889" s="40"/>
      <c r="RBE889" s="40"/>
      <c r="RBF889" s="40"/>
      <c r="RBG889" s="40"/>
      <c r="RBH889" s="40"/>
      <c r="RBI889" s="40"/>
      <c r="RBJ889" s="40"/>
      <c r="RBK889" s="40"/>
      <c r="RBL889" s="40"/>
      <c r="RBM889" s="40"/>
      <c r="RBN889" s="40"/>
      <c r="RBO889" s="40"/>
      <c r="RBP889" s="40"/>
      <c r="RBQ889" s="40"/>
      <c r="RBR889" s="40"/>
      <c r="RBS889" s="40"/>
      <c r="RBT889" s="40"/>
      <c r="RBU889" s="40"/>
      <c r="RBV889" s="40"/>
      <c r="RBW889" s="40"/>
      <c r="RBX889" s="40"/>
      <c r="RBY889" s="40"/>
      <c r="RBZ889" s="40"/>
      <c r="RCA889" s="40"/>
      <c r="RCB889" s="40"/>
      <c r="RCC889" s="40"/>
      <c r="RCD889" s="40"/>
      <c r="RCE889" s="40"/>
      <c r="RCF889" s="40"/>
      <c r="RCG889" s="40"/>
      <c r="RCH889" s="40"/>
      <c r="RCI889" s="40"/>
      <c r="RCJ889" s="40"/>
      <c r="RCK889" s="40"/>
      <c r="RCL889" s="40"/>
      <c r="RCM889" s="40"/>
      <c r="RCN889" s="40"/>
      <c r="RCO889" s="40"/>
      <c r="RCP889" s="40"/>
      <c r="RCQ889" s="40"/>
      <c r="RCR889" s="40"/>
      <c r="RCS889" s="40"/>
      <c r="RCT889" s="40"/>
      <c r="RCU889" s="40"/>
      <c r="RCV889" s="40"/>
      <c r="RCW889" s="40"/>
      <c r="RCX889" s="40"/>
      <c r="RCY889" s="40"/>
      <c r="RCZ889" s="40"/>
      <c r="RDA889" s="40"/>
      <c r="RDB889" s="40"/>
      <c r="RDC889" s="40"/>
      <c r="RDD889" s="40"/>
      <c r="RDE889" s="40"/>
      <c r="RDF889" s="40"/>
      <c r="RDG889" s="40"/>
      <c r="RDH889" s="40"/>
      <c r="RDI889" s="40"/>
      <c r="RDJ889" s="40"/>
      <c r="RDK889" s="40"/>
      <c r="RDL889" s="40"/>
      <c r="RDM889" s="40"/>
      <c r="RDN889" s="40"/>
      <c r="RDO889" s="40"/>
      <c r="RDP889" s="40"/>
      <c r="RDQ889" s="40"/>
      <c r="RDR889" s="40"/>
      <c r="RDS889" s="40"/>
      <c r="RDT889" s="40"/>
      <c r="RDU889" s="40"/>
      <c r="RDV889" s="40"/>
      <c r="RDW889" s="40"/>
      <c r="RDX889" s="40"/>
      <c r="RDY889" s="40"/>
      <c r="RDZ889" s="40"/>
      <c r="REA889" s="40"/>
      <c r="REB889" s="40"/>
      <c r="REC889" s="40"/>
      <c r="RED889" s="40"/>
      <c r="REE889" s="40"/>
      <c r="REF889" s="40"/>
      <c r="REG889" s="40"/>
      <c r="REH889" s="40"/>
      <c r="REI889" s="40"/>
      <c r="REJ889" s="40"/>
      <c r="REK889" s="40"/>
      <c r="REL889" s="40"/>
      <c r="REM889" s="40"/>
      <c r="REN889" s="40"/>
      <c r="REO889" s="40"/>
      <c r="REP889" s="40"/>
      <c r="REQ889" s="40"/>
      <c r="RER889" s="40"/>
      <c r="RES889" s="40"/>
      <c r="RET889" s="40"/>
      <c r="REU889" s="40"/>
      <c r="REV889" s="40"/>
      <c r="REW889" s="40"/>
      <c r="REX889" s="40"/>
      <c r="REY889" s="40"/>
      <c r="REZ889" s="40"/>
      <c r="RFA889" s="40"/>
      <c r="RFB889" s="40"/>
      <c r="RFC889" s="40"/>
      <c r="RFD889" s="40"/>
      <c r="RFE889" s="40"/>
      <c r="RFF889" s="40"/>
      <c r="RFG889" s="40"/>
      <c r="RFH889" s="40"/>
      <c r="RFI889" s="40"/>
      <c r="RFJ889" s="40"/>
      <c r="RFK889" s="40"/>
      <c r="RFL889" s="40"/>
      <c r="RFM889" s="40"/>
      <c r="RFN889" s="40"/>
      <c r="RFO889" s="40"/>
      <c r="RFP889" s="40"/>
      <c r="RFQ889" s="40"/>
      <c r="RFR889" s="40"/>
      <c r="RFS889" s="40"/>
      <c r="RFT889" s="40"/>
      <c r="RFU889" s="40"/>
      <c r="RFV889" s="40"/>
      <c r="RFW889" s="40"/>
      <c r="RFX889" s="40"/>
      <c r="RFY889" s="40"/>
      <c r="RFZ889" s="40"/>
      <c r="RGA889" s="40"/>
      <c r="RGB889" s="40"/>
      <c r="RGC889" s="40"/>
      <c r="RGD889" s="40"/>
      <c r="RGE889" s="40"/>
      <c r="RGF889" s="40"/>
      <c r="RGG889" s="40"/>
      <c r="RGH889" s="40"/>
      <c r="RGI889" s="40"/>
      <c r="RGJ889" s="40"/>
      <c r="RGK889" s="40"/>
      <c r="RGL889" s="40"/>
      <c r="RGM889" s="40"/>
      <c r="RGN889" s="40"/>
      <c r="RGO889" s="40"/>
      <c r="RGP889" s="40"/>
      <c r="RGQ889" s="40"/>
      <c r="RGR889" s="40"/>
      <c r="RGS889" s="40"/>
      <c r="RGT889" s="40"/>
      <c r="RGU889" s="40"/>
      <c r="RGV889" s="40"/>
      <c r="RGW889" s="40"/>
      <c r="RGX889" s="40"/>
      <c r="RGY889" s="40"/>
      <c r="RGZ889" s="40"/>
      <c r="RHA889" s="40"/>
      <c r="RHB889" s="40"/>
      <c r="RHC889" s="40"/>
      <c r="RHD889" s="40"/>
      <c r="RHE889" s="40"/>
      <c r="RHF889" s="40"/>
      <c r="RHG889" s="40"/>
      <c r="RHH889" s="40"/>
      <c r="RHI889" s="40"/>
      <c r="RHJ889" s="40"/>
      <c r="RHK889" s="40"/>
      <c r="RHL889" s="40"/>
      <c r="RHM889" s="40"/>
      <c r="RHN889" s="40"/>
      <c r="RHO889" s="40"/>
      <c r="RHP889" s="40"/>
      <c r="RHQ889" s="40"/>
      <c r="RHR889" s="40"/>
      <c r="RHS889" s="40"/>
      <c r="RHT889" s="40"/>
      <c r="RHU889" s="40"/>
      <c r="RHV889" s="40"/>
      <c r="RHW889" s="40"/>
      <c r="RHX889" s="40"/>
      <c r="RHY889" s="40"/>
      <c r="RHZ889" s="40"/>
      <c r="RIA889" s="40"/>
      <c r="RIB889" s="40"/>
      <c r="RIC889" s="40"/>
      <c r="RID889" s="40"/>
      <c r="RIE889" s="40"/>
      <c r="RIF889" s="40"/>
      <c r="RIG889" s="40"/>
      <c r="RIH889" s="40"/>
      <c r="RII889" s="40"/>
      <c r="RIJ889" s="40"/>
      <c r="RIK889" s="40"/>
      <c r="RIL889" s="40"/>
      <c r="RIM889" s="40"/>
      <c r="RIN889" s="40"/>
      <c r="RIO889" s="40"/>
      <c r="RIP889" s="40"/>
      <c r="RIQ889" s="40"/>
      <c r="RIR889" s="40"/>
      <c r="RIS889" s="40"/>
      <c r="RIT889" s="40"/>
      <c r="RIU889" s="40"/>
      <c r="RIV889" s="40"/>
      <c r="RIW889" s="40"/>
      <c r="RIX889" s="40"/>
      <c r="RIY889" s="40"/>
      <c r="RIZ889" s="40"/>
      <c r="RJA889" s="40"/>
      <c r="RJB889" s="40"/>
      <c r="RJC889" s="40"/>
      <c r="RJD889" s="40"/>
      <c r="RJE889" s="40"/>
      <c r="RJF889" s="40"/>
      <c r="RJG889" s="40"/>
      <c r="RJH889" s="40"/>
      <c r="RJI889" s="40"/>
      <c r="RJJ889" s="40"/>
      <c r="RJK889" s="40"/>
      <c r="RJL889" s="40"/>
      <c r="RJM889" s="40"/>
      <c r="RJN889" s="40"/>
      <c r="RJO889" s="40"/>
      <c r="RJP889" s="40"/>
      <c r="RJQ889" s="40"/>
      <c r="RJR889" s="40"/>
      <c r="RJS889" s="40"/>
      <c r="RJT889" s="40"/>
      <c r="RJU889" s="40"/>
      <c r="RJV889" s="40"/>
      <c r="RJW889" s="40"/>
      <c r="RJX889" s="40"/>
      <c r="RJY889" s="40"/>
      <c r="RJZ889" s="40"/>
      <c r="RKA889" s="40"/>
      <c r="RKB889" s="40"/>
      <c r="RKC889" s="40"/>
      <c r="RKD889" s="40"/>
      <c r="RKE889" s="40"/>
      <c r="RKF889" s="40"/>
      <c r="RKG889" s="40"/>
      <c r="RKH889" s="40"/>
      <c r="RKI889" s="40"/>
      <c r="RKJ889" s="40"/>
      <c r="RKK889" s="40"/>
      <c r="RKL889" s="40"/>
      <c r="RKM889" s="40"/>
      <c r="RKN889" s="40"/>
      <c r="RKO889" s="40"/>
      <c r="RKP889" s="40"/>
      <c r="RKQ889" s="40"/>
      <c r="RKR889" s="40"/>
      <c r="RKS889" s="40"/>
      <c r="RKT889" s="40"/>
      <c r="RKU889" s="40"/>
      <c r="RKV889" s="40"/>
      <c r="RKW889" s="40"/>
      <c r="RKX889" s="40"/>
      <c r="RKY889" s="40"/>
      <c r="RKZ889" s="40"/>
      <c r="RLA889" s="40"/>
      <c r="RLB889" s="40"/>
      <c r="RLC889" s="40"/>
      <c r="RLD889" s="40"/>
      <c r="RLE889" s="40"/>
      <c r="RLF889" s="40"/>
      <c r="RLG889" s="40"/>
      <c r="RLH889" s="40"/>
      <c r="RLI889" s="40"/>
      <c r="RLJ889" s="40"/>
      <c r="RLK889" s="40"/>
      <c r="RLL889" s="40"/>
      <c r="RLM889" s="40"/>
      <c r="RLN889" s="40"/>
      <c r="RLO889" s="40"/>
      <c r="RLP889" s="40"/>
      <c r="RLQ889" s="40"/>
      <c r="RLR889" s="40"/>
      <c r="RLS889" s="40"/>
      <c r="RLT889" s="40"/>
      <c r="RLU889" s="40"/>
      <c r="RLV889" s="40"/>
      <c r="RLW889" s="40"/>
      <c r="RLX889" s="40"/>
      <c r="RLY889" s="40"/>
      <c r="RLZ889" s="40"/>
      <c r="RMA889" s="40"/>
      <c r="RMB889" s="40"/>
      <c r="RMC889" s="40"/>
      <c r="RMD889" s="40"/>
      <c r="RME889" s="40"/>
      <c r="RMF889" s="40"/>
      <c r="RMG889" s="40"/>
      <c r="RMH889" s="40"/>
      <c r="RMI889" s="40"/>
      <c r="RMJ889" s="40"/>
      <c r="RMK889" s="40"/>
      <c r="RML889" s="40"/>
      <c r="RMM889" s="40"/>
      <c r="RMN889" s="40"/>
      <c r="RMO889" s="40"/>
      <c r="RMP889" s="40"/>
      <c r="RMQ889" s="40"/>
      <c r="RMR889" s="40"/>
      <c r="RMS889" s="40"/>
      <c r="RMT889" s="40"/>
      <c r="RMU889" s="40"/>
      <c r="RMV889" s="40"/>
      <c r="RMW889" s="40"/>
      <c r="RMX889" s="40"/>
      <c r="RMY889" s="40"/>
      <c r="RMZ889" s="40"/>
      <c r="RNA889" s="40"/>
      <c r="RNB889" s="40"/>
      <c r="RNC889" s="40"/>
      <c r="RND889" s="40"/>
      <c r="RNE889" s="40"/>
      <c r="RNF889" s="40"/>
      <c r="RNG889" s="40"/>
      <c r="RNH889" s="40"/>
      <c r="RNI889" s="40"/>
      <c r="RNJ889" s="40"/>
      <c r="RNK889" s="40"/>
      <c r="RNL889" s="40"/>
      <c r="RNM889" s="40"/>
      <c r="RNN889" s="40"/>
      <c r="RNO889" s="40"/>
      <c r="RNP889" s="40"/>
      <c r="RNQ889" s="40"/>
      <c r="RNR889" s="40"/>
      <c r="RNS889" s="40"/>
      <c r="RNT889" s="40"/>
      <c r="RNU889" s="40"/>
      <c r="RNV889" s="40"/>
      <c r="RNW889" s="40"/>
      <c r="RNX889" s="40"/>
      <c r="RNY889" s="40"/>
      <c r="RNZ889" s="40"/>
      <c r="ROA889" s="40"/>
      <c r="ROB889" s="40"/>
      <c r="ROC889" s="40"/>
      <c r="ROD889" s="40"/>
      <c r="ROE889" s="40"/>
      <c r="ROF889" s="40"/>
      <c r="ROG889" s="40"/>
      <c r="ROH889" s="40"/>
      <c r="ROI889" s="40"/>
      <c r="ROJ889" s="40"/>
      <c r="ROK889" s="40"/>
      <c r="ROL889" s="40"/>
      <c r="ROM889" s="40"/>
      <c r="RON889" s="40"/>
      <c r="ROO889" s="40"/>
      <c r="ROP889" s="40"/>
      <c r="ROQ889" s="40"/>
      <c r="ROR889" s="40"/>
      <c r="ROS889" s="40"/>
      <c r="ROT889" s="40"/>
      <c r="ROU889" s="40"/>
      <c r="ROV889" s="40"/>
      <c r="ROW889" s="40"/>
      <c r="ROX889" s="40"/>
      <c r="ROY889" s="40"/>
      <c r="ROZ889" s="40"/>
      <c r="RPA889" s="40"/>
      <c r="RPB889" s="40"/>
      <c r="RPC889" s="40"/>
      <c r="RPD889" s="40"/>
      <c r="RPE889" s="40"/>
      <c r="RPF889" s="40"/>
      <c r="RPG889" s="40"/>
      <c r="RPH889" s="40"/>
      <c r="RPI889" s="40"/>
      <c r="RPJ889" s="40"/>
      <c r="RPK889" s="40"/>
      <c r="RPL889" s="40"/>
      <c r="RPM889" s="40"/>
      <c r="RPN889" s="40"/>
      <c r="RPO889" s="40"/>
      <c r="RPP889" s="40"/>
      <c r="RPQ889" s="40"/>
      <c r="RPR889" s="40"/>
      <c r="RPS889" s="40"/>
      <c r="RPT889" s="40"/>
      <c r="RPU889" s="40"/>
      <c r="RPV889" s="40"/>
      <c r="RPW889" s="40"/>
      <c r="RPX889" s="40"/>
      <c r="RPY889" s="40"/>
      <c r="RPZ889" s="40"/>
      <c r="RQA889" s="40"/>
      <c r="RQB889" s="40"/>
      <c r="RQC889" s="40"/>
      <c r="RQD889" s="40"/>
      <c r="RQE889" s="40"/>
      <c r="RQF889" s="40"/>
      <c r="RQG889" s="40"/>
      <c r="RQH889" s="40"/>
      <c r="RQI889" s="40"/>
      <c r="RQJ889" s="40"/>
      <c r="RQK889" s="40"/>
      <c r="RQL889" s="40"/>
      <c r="RQM889" s="40"/>
      <c r="RQN889" s="40"/>
      <c r="RQO889" s="40"/>
      <c r="RQP889" s="40"/>
      <c r="RQQ889" s="40"/>
      <c r="RQR889" s="40"/>
      <c r="RQS889" s="40"/>
      <c r="RQT889" s="40"/>
      <c r="RQU889" s="40"/>
      <c r="RQV889" s="40"/>
      <c r="RQW889" s="40"/>
      <c r="RQX889" s="40"/>
      <c r="RQY889" s="40"/>
      <c r="RQZ889" s="40"/>
      <c r="RRA889" s="40"/>
      <c r="RRB889" s="40"/>
      <c r="RRC889" s="40"/>
      <c r="RRD889" s="40"/>
      <c r="RRE889" s="40"/>
      <c r="RRF889" s="40"/>
      <c r="RRG889" s="40"/>
      <c r="RRH889" s="40"/>
      <c r="RRI889" s="40"/>
      <c r="RRJ889" s="40"/>
      <c r="RRK889" s="40"/>
      <c r="RRL889" s="40"/>
      <c r="RRM889" s="40"/>
      <c r="RRN889" s="40"/>
      <c r="RRO889" s="40"/>
      <c r="RRP889" s="40"/>
      <c r="RRQ889" s="40"/>
      <c r="RRR889" s="40"/>
      <c r="RRS889" s="40"/>
      <c r="RRT889" s="40"/>
      <c r="RRU889" s="40"/>
      <c r="RRV889" s="40"/>
      <c r="RRW889" s="40"/>
      <c r="RRX889" s="40"/>
      <c r="RRY889" s="40"/>
      <c r="RRZ889" s="40"/>
      <c r="RSA889" s="40"/>
      <c r="RSB889" s="40"/>
      <c r="RSC889" s="40"/>
      <c r="RSD889" s="40"/>
      <c r="RSE889" s="40"/>
      <c r="RSF889" s="40"/>
      <c r="RSG889" s="40"/>
      <c r="RSH889" s="40"/>
      <c r="RSI889" s="40"/>
      <c r="RSJ889" s="40"/>
      <c r="RSK889" s="40"/>
      <c r="RSL889" s="40"/>
      <c r="RSM889" s="40"/>
      <c r="RSN889" s="40"/>
      <c r="RSO889" s="40"/>
      <c r="RSP889" s="40"/>
      <c r="RSQ889" s="40"/>
      <c r="RSR889" s="40"/>
      <c r="RSS889" s="40"/>
      <c r="RST889" s="40"/>
      <c r="RSU889" s="40"/>
      <c r="RSV889" s="40"/>
      <c r="RSW889" s="40"/>
      <c r="RSX889" s="40"/>
      <c r="RSY889" s="40"/>
      <c r="RSZ889" s="40"/>
      <c r="RTA889" s="40"/>
      <c r="RTB889" s="40"/>
      <c r="RTC889" s="40"/>
      <c r="RTD889" s="40"/>
      <c r="RTE889" s="40"/>
      <c r="RTF889" s="40"/>
      <c r="RTG889" s="40"/>
      <c r="RTH889" s="40"/>
      <c r="RTI889" s="40"/>
      <c r="RTJ889" s="40"/>
      <c r="RTK889" s="40"/>
      <c r="RTL889" s="40"/>
      <c r="RTM889" s="40"/>
      <c r="RTN889" s="40"/>
      <c r="RTO889" s="40"/>
      <c r="RTP889" s="40"/>
      <c r="RTQ889" s="40"/>
      <c r="RTR889" s="40"/>
      <c r="RTS889" s="40"/>
      <c r="RTT889" s="40"/>
      <c r="RTU889" s="40"/>
      <c r="RTV889" s="40"/>
      <c r="RTW889" s="40"/>
      <c r="RTX889" s="40"/>
      <c r="RTY889" s="40"/>
      <c r="RTZ889" s="40"/>
      <c r="RUA889" s="40"/>
      <c r="RUB889" s="40"/>
      <c r="RUC889" s="40"/>
      <c r="RUD889" s="40"/>
      <c r="RUE889" s="40"/>
      <c r="RUF889" s="40"/>
      <c r="RUG889" s="40"/>
      <c r="RUH889" s="40"/>
      <c r="RUI889" s="40"/>
      <c r="RUJ889" s="40"/>
      <c r="RUK889" s="40"/>
      <c r="RUL889" s="40"/>
      <c r="RUM889" s="40"/>
      <c r="RUN889" s="40"/>
      <c r="RUO889" s="40"/>
      <c r="RUP889" s="40"/>
      <c r="RUQ889" s="40"/>
      <c r="RUR889" s="40"/>
      <c r="RUS889" s="40"/>
      <c r="RUT889" s="40"/>
      <c r="RUU889" s="40"/>
      <c r="RUV889" s="40"/>
      <c r="RUW889" s="40"/>
      <c r="RUX889" s="40"/>
      <c r="RUY889" s="40"/>
      <c r="RUZ889" s="40"/>
      <c r="RVA889" s="40"/>
      <c r="RVB889" s="40"/>
      <c r="RVC889" s="40"/>
      <c r="RVD889" s="40"/>
      <c r="RVE889" s="40"/>
      <c r="RVF889" s="40"/>
      <c r="RVG889" s="40"/>
      <c r="RVH889" s="40"/>
      <c r="RVI889" s="40"/>
      <c r="RVJ889" s="40"/>
      <c r="RVK889" s="40"/>
      <c r="RVL889" s="40"/>
      <c r="RVM889" s="40"/>
      <c r="RVN889" s="40"/>
      <c r="RVO889" s="40"/>
      <c r="RVP889" s="40"/>
      <c r="RVQ889" s="40"/>
      <c r="RVR889" s="40"/>
      <c r="RVS889" s="40"/>
      <c r="RVT889" s="40"/>
      <c r="RVU889" s="40"/>
      <c r="RVV889" s="40"/>
      <c r="RVW889" s="40"/>
      <c r="RVX889" s="40"/>
      <c r="RVY889" s="40"/>
      <c r="RVZ889" s="40"/>
      <c r="RWA889" s="40"/>
      <c r="RWB889" s="40"/>
      <c r="RWC889" s="40"/>
      <c r="RWD889" s="40"/>
      <c r="RWE889" s="40"/>
      <c r="RWF889" s="40"/>
      <c r="RWG889" s="40"/>
      <c r="RWH889" s="40"/>
      <c r="RWI889" s="40"/>
      <c r="RWJ889" s="40"/>
      <c r="RWK889" s="40"/>
      <c r="RWL889" s="40"/>
      <c r="RWM889" s="40"/>
      <c r="RWN889" s="40"/>
      <c r="RWO889" s="40"/>
      <c r="RWP889" s="40"/>
      <c r="RWQ889" s="40"/>
      <c r="RWR889" s="40"/>
      <c r="RWS889" s="40"/>
      <c r="RWT889" s="40"/>
      <c r="RWU889" s="40"/>
      <c r="RWV889" s="40"/>
      <c r="RWW889" s="40"/>
      <c r="RWX889" s="40"/>
      <c r="RWY889" s="40"/>
      <c r="RWZ889" s="40"/>
      <c r="RXA889" s="40"/>
      <c r="RXB889" s="40"/>
      <c r="RXC889" s="40"/>
      <c r="RXD889" s="40"/>
      <c r="RXE889" s="40"/>
      <c r="RXF889" s="40"/>
      <c r="RXG889" s="40"/>
      <c r="RXH889" s="40"/>
      <c r="RXI889" s="40"/>
      <c r="RXJ889" s="40"/>
      <c r="RXK889" s="40"/>
      <c r="RXL889" s="40"/>
      <c r="RXM889" s="40"/>
      <c r="RXN889" s="40"/>
      <c r="RXO889" s="40"/>
      <c r="RXP889" s="40"/>
      <c r="RXQ889" s="40"/>
      <c r="RXR889" s="40"/>
      <c r="RXS889" s="40"/>
      <c r="RXT889" s="40"/>
      <c r="RXU889" s="40"/>
      <c r="RXV889" s="40"/>
      <c r="RXW889" s="40"/>
      <c r="RXX889" s="40"/>
      <c r="RXY889" s="40"/>
      <c r="RXZ889" s="40"/>
      <c r="RYA889" s="40"/>
      <c r="RYB889" s="40"/>
      <c r="RYC889" s="40"/>
      <c r="RYD889" s="40"/>
      <c r="RYE889" s="40"/>
      <c r="RYF889" s="40"/>
      <c r="RYG889" s="40"/>
      <c r="RYH889" s="40"/>
      <c r="RYI889" s="40"/>
      <c r="RYJ889" s="40"/>
      <c r="RYK889" s="40"/>
      <c r="RYL889" s="40"/>
      <c r="RYM889" s="40"/>
      <c r="RYN889" s="40"/>
      <c r="RYO889" s="40"/>
      <c r="RYP889" s="40"/>
      <c r="RYQ889" s="40"/>
      <c r="RYR889" s="40"/>
      <c r="RYS889" s="40"/>
      <c r="RYT889" s="40"/>
      <c r="RYU889" s="40"/>
      <c r="RYV889" s="40"/>
      <c r="RYW889" s="40"/>
      <c r="RYX889" s="40"/>
      <c r="RYY889" s="40"/>
      <c r="RYZ889" s="40"/>
      <c r="RZA889" s="40"/>
      <c r="RZB889" s="40"/>
      <c r="RZC889" s="40"/>
      <c r="RZD889" s="40"/>
      <c r="RZE889" s="40"/>
      <c r="RZF889" s="40"/>
      <c r="RZG889" s="40"/>
      <c r="RZH889" s="40"/>
      <c r="RZI889" s="40"/>
      <c r="RZJ889" s="40"/>
      <c r="RZK889" s="40"/>
      <c r="RZL889" s="40"/>
      <c r="RZM889" s="40"/>
      <c r="RZN889" s="40"/>
      <c r="RZO889" s="40"/>
      <c r="RZP889" s="40"/>
      <c r="RZQ889" s="40"/>
      <c r="RZR889" s="40"/>
      <c r="RZS889" s="40"/>
      <c r="RZT889" s="40"/>
      <c r="RZU889" s="40"/>
      <c r="RZV889" s="40"/>
      <c r="RZW889" s="40"/>
      <c r="RZX889" s="40"/>
      <c r="RZY889" s="40"/>
      <c r="RZZ889" s="40"/>
      <c r="SAA889" s="40"/>
      <c r="SAB889" s="40"/>
      <c r="SAC889" s="40"/>
      <c r="SAD889" s="40"/>
      <c r="SAE889" s="40"/>
      <c r="SAF889" s="40"/>
      <c r="SAG889" s="40"/>
      <c r="SAH889" s="40"/>
      <c r="SAI889" s="40"/>
      <c r="SAJ889" s="40"/>
      <c r="SAK889" s="40"/>
      <c r="SAL889" s="40"/>
      <c r="SAM889" s="40"/>
      <c r="SAN889" s="40"/>
      <c r="SAO889" s="40"/>
      <c r="SAP889" s="40"/>
      <c r="SAQ889" s="40"/>
      <c r="SAR889" s="40"/>
      <c r="SAS889" s="40"/>
      <c r="SAT889" s="40"/>
      <c r="SAU889" s="40"/>
      <c r="SAV889" s="40"/>
      <c r="SAW889" s="40"/>
      <c r="SAX889" s="40"/>
      <c r="SAY889" s="40"/>
      <c r="SAZ889" s="40"/>
      <c r="SBA889" s="40"/>
      <c r="SBB889" s="40"/>
      <c r="SBC889" s="40"/>
      <c r="SBD889" s="40"/>
      <c r="SBE889" s="40"/>
      <c r="SBF889" s="40"/>
      <c r="SBG889" s="40"/>
      <c r="SBH889" s="40"/>
      <c r="SBI889" s="40"/>
      <c r="SBJ889" s="40"/>
      <c r="SBK889" s="40"/>
      <c r="SBL889" s="40"/>
      <c r="SBM889" s="40"/>
      <c r="SBN889" s="40"/>
      <c r="SBO889" s="40"/>
      <c r="SBP889" s="40"/>
      <c r="SBQ889" s="40"/>
      <c r="SBR889" s="40"/>
      <c r="SBS889" s="40"/>
      <c r="SBT889" s="40"/>
      <c r="SBU889" s="40"/>
      <c r="SBV889" s="40"/>
      <c r="SBW889" s="40"/>
      <c r="SBX889" s="40"/>
      <c r="SBY889" s="40"/>
      <c r="SBZ889" s="40"/>
      <c r="SCA889" s="40"/>
      <c r="SCB889" s="40"/>
      <c r="SCC889" s="40"/>
      <c r="SCD889" s="40"/>
      <c r="SCE889" s="40"/>
      <c r="SCF889" s="40"/>
      <c r="SCG889" s="40"/>
      <c r="SCH889" s="40"/>
      <c r="SCI889" s="40"/>
      <c r="SCJ889" s="40"/>
      <c r="SCK889" s="40"/>
      <c r="SCL889" s="40"/>
      <c r="SCM889" s="40"/>
      <c r="SCN889" s="40"/>
      <c r="SCO889" s="40"/>
      <c r="SCP889" s="40"/>
      <c r="SCQ889" s="40"/>
      <c r="SCR889" s="40"/>
      <c r="SCS889" s="40"/>
      <c r="SCT889" s="40"/>
      <c r="SCU889" s="40"/>
      <c r="SCV889" s="40"/>
      <c r="SCW889" s="40"/>
      <c r="SCX889" s="40"/>
      <c r="SCY889" s="40"/>
      <c r="SCZ889" s="40"/>
      <c r="SDA889" s="40"/>
      <c r="SDB889" s="40"/>
      <c r="SDC889" s="40"/>
      <c r="SDD889" s="40"/>
      <c r="SDE889" s="40"/>
      <c r="SDF889" s="40"/>
      <c r="SDG889" s="40"/>
      <c r="SDH889" s="40"/>
      <c r="SDI889" s="40"/>
      <c r="SDJ889" s="40"/>
      <c r="SDK889" s="40"/>
      <c r="SDL889" s="40"/>
      <c r="SDM889" s="40"/>
      <c r="SDN889" s="40"/>
      <c r="SDO889" s="40"/>
      <c r="SDP889" s="40"/>
      <c r="SDQ889" s="40"/>
      <c r="SDR889" s="40"/>
      <c r="SDS889" s="40"/>
      <c r="SDT889" s="40"/>
      <c r="SDU889" s="40"/>
      <c r="SDV889" s="40"/>
      <c r="SDW889" s="40"/>
      <c r="SDX889" s="40"/>
      <c r="SDY889" s="40"/>
      <c r="SDZ889" s="40"/>
      <c r="SEA889" s="40"/>
      <c r="SEB889" s="40"/>
      <c r="SEC889" s="40"/>
      <c r="SED889" s="40"/>
      <c r="SEE889" s="40"/>
      <c r="SEF889" s="40"/>
      <c r="SEG889" s="40"/>
      <c r="SEH889" s="40"/>
      <c r="SEI889" s="40"/>
      <c r="SEJ889" s="40"/>
      <c r="SEK889" s="40"/>
      <c r="SEL889" s="40"/>
      <c r="SEM889" s="40"/>
      <c r="SEN889" s="40"/>
      <c r="SEO889" s="40"/>
      <c r="SEP889" s="40"/>
      <c r="SEQ889" s="40"/>
      <c r="SER889" s="40"/>
      <c r="SES889" s="40"/>
      <c r="SET889" s="40"/>
      <c r="SEU889" s="40"/>
      <c r="SEV889" s="40"/>
      <c r="SEW889" s="40"/>
      <c r="SEX889" s="40"/>
      <c r="SEY889" s="40"/>
      <c r="SEZ889" s="40"/>
      <c r="SFA889" s="40"/>
      <c r="SFB889" s="40"/>
      <c r="SFC889" s="40"/>
      <c r="SFD889" s="40"/>
      <c r="SFE889" s="40"/>
      <c r="SFF889" s="40"/>
      <c r="SFG889" s="40"/>
      <c r="SFH889" s="40"/>
      <c r="SFI889" s="40"/>
      <c r="SFJ889" s="40"/>
      <c r="SFK889" s="40"/>
      <c r="SFL889" s="40"/>
      <c r="SFM889" s="40"/>
      <c r="SFN889" s="40"/>
      <c r="SFO889" s="40"/>
      <c r="SFP889" s="40"/>
      <c r="SFQ889" s="40"/>
      <c r="SFR889" s="40"/>
      <c r="SFS889" s="40"/>
      <c r="SFT889" s="40"/>
      <c r="SFU889" s="40"/>
      <c r="SFV889" s="40"/>
      <c r="SFW889" s="40"/>
      <c r="SFX889" s="40"/>
      <c r="SFY889" s="40"/>
      <c r="SFZ889" s="40"/>
      <c r="SGA889" s="40"/>
      <c r="SGB889" s="40"/>
      <c r="SGC889" s="40"/>
      <c r="SGD889" s="40"/>
      <c r="SGE889" s="40"/>
      <c r="SGF889" s="40"/>
      <c r="SGG889" s="40"/>
      <c r="SGH889" s="40"/>
      <c r="SGI889" s="40"/>
      <c r="SGJ889" s="40"/>
      <c r="SGK889" s="40"/>
      <c r="SGL889" s="40"/>
      <c r="SGM889" s="40"/>
      <c r="SGN889" s="40"/>
      <c r="SGO889" s="40"/>
      <c r="SGP889" s="40"/>
      <c r="SGQ889" s="40"/>
      <c r="SGR889" s="40"/>
      <c r="SGS889" s="40"/>
      <c r="SGT889" s="40"/>
      <c r="SGU889" s="40"/>
      <c r="SGV889" s="40"/>
      <c r="SGW889" s="40"/>
      <c r="SGX889" s="40"/>
      <c r="SGY889" s="40"/>
      <c r="SGZ889" s="40"/>
      <c r="SHA889" s="40"/>
      <c r="SHB889" s="40"/>
      <c r="SHC889" s="40"/>
      <c r="SHD889" s="40"/>
      <c r="SHE889" s="40"/>
      <c r="SHF889" s="40"/>
      <c r="SHG889" s="40"/>
      <c r="SHH889" s="40"/>
      <c r="SHI889" s="40"/>
      <c r="SHJ889" s="40"/>
      <c r="SHK889" s="40"/>
      <c r="SHL889" s="40"/>
      <c r="SHM889" s="40"/>
      <c r="SHN889" s="40"/>
      <c r="SHO889" s="40"/>
      <c r="SHP889" s="40"/>
      <c r="SHQ889" s="40"/>
      <c r="SHR889" s="40"/>
      <c r="SHS889" s="40"/>
      <c r="SHT889" s="40"/>
      <c r="SHU889" s="40"/>
      <c r="SHV889" s="40"/>
      <c r="SHW889" s="40"/>
      <c r="SHX889" s="40"/>
      <c r="SHY889" s="40"/>
      <c r="SHZ889" s="40"/>
      <c r="SIA889" s="40"/>
      <c r="SIB889" s="40"/>
      <c r="SIC889" s="40"/>
      <c r="SID889" s="40"/>
      <c r="SIE889" s="40"/>
      <c r="SIF889" s="40"/>
      <c r="SIG889" s="40"/>
      <c r="SIH889" s="40"/>
      <c r="SII889" s="40"/>
      <c r="SIJ889" s="40"/>
      <c r="SIK889" s="40"/>
      <c r="SIL889" s="40"/>
      <c r="SIM889" s="40"/>
      <c r="SIN889" s="40"/>
      <c r="SIO889" s="40"/>
      <c r="SIP889" s="40"/>
      <c r="SIQ889" s="40"/>
      <c r="SIR889" s="40"/>
      <c r="SIS889" s="40"/>
      <c r="SIT889" s="40"/>
      <c r="SIU889" s="40"/>
      <c r="SIV889" s="40"/>
      <c r="SIW889" s="40"/>
      <c r="SIX889" s="40"/>
      <c r="SIY889" s="40"/>
      <c r="SIZ889" s="40"/>
      <c r="SJA889" s="40"/>
      <c r="SJB889" s="40"/>
      <c r="SJC889" s="40"/>
      <c r="SJD889" s="40"/>
      <c r="SJE889" s="40"/>
      <c r="SJF889" s="40"/>
      <c r="SJG889" s="40"/>
      <c r="SJH889" s="40"/>
      <c r="SJI889" s="40"/>
      <c r="SJJ889" s="40"/>
      <c r="SJK889" s="40"/>
      <c r="SJL889" s="40"/>
      <c r="SJM889" s="40"/>
      <c r="SJN889" s="40"/>
      <c r="SJO889" s="40"/>
      <c r="SJP889" s="40"/>
      <c r="SJQ889" s="40"/>
      <c r="SJR889" s="40"/>
      <c r="SJS889" s="40"/>
      <c r="SJT889" s="40"/>
      <c r="SJU889" s="40"/>
      <c r="SJV889" s="40"/>
      <c r="SJW889" s="40"/>
      <c r="SJX889" s="40"/>
      <c r="SJY889" s="40"/>
      <c r="SJZ889" s="40"/>
      <c r="SKA889" s="40"/>
      <c r="SKB889" s="40"/>
      <c r="SKC889" s="40"/>
      <c r="SKD889" s="40"/>
      <c r="SKE889" s="40"/>
      <c r="SKF889" s="40"/>
      <c r="SKG889" s="40"/>
      <c r="SKH889" s="40"/>
      <c r="SKI889" s="40"/>
      <c r="SKJ889" s="40"/>
      <c r="SKK889" s="40"/>
      <c r="SKL889" s="40"/>
      <c r="SKM889" s="40"/>
      <c r="SKN889" s="40"/>
      <c r="SKO889" s="40"/>
      <c r="SKP889" s="40"/>
      <c r="SKQ889" s="40"/>
      <c r="SKR889" s="40"/>
      <c r="SKS889" s="40"/>
      <c r="SKT889" s="40"/>
      <c r="SKU889" s="40"/>
      <c r="SKV889" s="40"/>
      <c r="SKW889" s="40"/>
      <c r="SKX889" s="40"/>
      <c r="SKY889" s="40"/>
      <c r="SKZ889" s="40"/>
      <c r="SLA889" s="40"/>
      <c r="SLB889" s="40"/>
      <c r="SLC889" s="40"/>
      <c r="SLD889" s="40"/>
      <c r="SLE889" s="40"/>
      <c r="SLF889" s="40"/>
      <c r="SLG889" s="40"/>
      <c r="SLH889" s="40"/>
      <c r="SLI889" s="40"/>
      <c r="SLJ889" s="40"/>
      <c r="SLK889" s="40"/>
      <c r="SLL889" s="40"/>
      <c r="SLM889" s="40"/>
      <c r="SLN889" s="40"/>
      <c r="SLO889" s="40"/>
      <c r="SLP889" s="40"/>
      <c r="SLQ889" s="40"/>
      <c r="SLR889" s="40"/>
      <c r="SLS889" s="40"/>
      <c r="SLT889" s="40"/>
      <c r="SLU889" s="40"/>
      <c r="SLV889" s="40"/>
      <c r="SLW889" s="40"/>
      <c r="SLX889" s="40"/>
      <c r="SLY889" s="40"/>
      <c r="SLZ889" s="40"/>
      <c r="SMA889" s="40"/>
      <c r="SMB889" s="40"/>
      <c r="SMC889" s="40"/>
      <c r="SMD889" s="40"/>
      <c r="SME889" s="40"/>
      <c r="SMF889" s="40"/>
      <c r="SMG889" s="40"/>
      <c r="SMH889" s="40"/>
      <c r="SMI889" s="40"/>
      <c r="SMJ889" s="40"/>
      <c r="SMK889" s="40"/>
      <c r="SML889" s="40"/>
      <c r="SMM889" s="40"/>
      <c r="SMN889" s="40"/>
      <c r="SMO889" s="40"/>
      <c r="SMP889" s="40"/>
      <c r="SMQ889" s="40"/>
      <c r="SMR889" s="40"/>
      <c r="SMS889" s="40"/>
      <c r="SMT889" s="40"/>
      <c r="SMU889" s="40"/>
      <c r="SMV889" s="40"/>
      <c r="SMW889" s="40"/>
      <c r="SMX889" s="40"/>
      <c r="SMY889" s="40"/>
      <c r="SMZ889" s="40"/>
      <c r="SNA889" s="40"/>
      <c r="SNB889" s="40"/>
      <c r="SNC889" s="40"/>
      <c r="SND889" s="40"/>
      <c r="SNE889" s="40"/>
      <c r="SNF889" s="40"/>
      <c r="SNG889" s="40"/>
      <c r="SNH889" s="40"/>
      <c r="SNI889" s="40"/>
      <c r="SNJ889" s="40"/>
      <c r="SNK889" s="40"/>
      <c r="SNL889" s="40"/>
      <c r="SNM889" s="40"/>
      <c r="SNN889" s="40"/>
      <c r="SNO889" s="40"/>
      <c r="SNP889" s="40"/>
      <c r="SNQ889" s="40"/>
      <c r="SNR889" s="40"/>
      <c r="SNS889" s="40"/>
      <c r="SNT889" s="40"/>
      <c r="SNU889" s="40"/>
      <c r="SNV889" s="40"/>
      <c r="SNW889" s="40"/>
      <c r="SNX889" s="40"/>
      <c r="SNY889" s="40"/>
      <c r="SNZ889" s="40"/>
      <c r="SOA889" s="40"/>
      <c r="SOB889" s="40"/>
      <c r="SOC889" s="40"/>
      <c r="SOD889" s="40"/>
      <c r="SOE889" s="40"/>
      <c r="SOF889" s="40"/>
      <c r="SOG889" s="40"/>
      <c r="SOH889" s="40"/>
      <c r="SOI889" s="40"/>
      <c r="SOJ889" s="40"/>
      <c r="SOK889" s="40"/>
      <c r="SOL889" s="40"/>
      <c r="SOM889" s="40"/>
      <c r="SON889" s="40"/>
      <c r="SOO889" s="40"/>
      <c r="SOP889" s="40"/>
      <c r="SOQ889" s="40"/>
      <c r="SOR889" s="40"/>
      <c r="SOS889" s="40"/>
      <c r="SOT889" s="40"/>
      <c r="SOU889" s="40"/>
      <c r="SOV889" s="40"/>
      <c r="SOW889" s="40"/>
      <c r="SOX889" s="40"/>
      <c r="SOY889" s="40"/>
      <c r="SOZ889" s="40"/>
      <c r="SPA889" s="40"/>
      <c r="SPB889" s="40"/>
      <c r="SPC889" s="40"/>
      <c r="SPD889" s="40"/>
      <c r="SPE889" s="40"/>
      <c r="SPF889" s="40"/>
      <c r="SPG889" s="40"/>
      <c r="SPH889" s="40"/>
      <c r="SPI889" s="40"/>
      <c r="SPJ889" s="40"/>
      <c r="SPK889" s="40"/>
      <c r="SPL889" s="40"/>
      <c r="SPM889" s="40"/>
      <c r="SPN889" s="40"/>
      <c r="SPO889" s="40"/>
      <c r="SPP889" s="40"/>
      <c r="SPQ889" s="40"/>
      <c r="SPR889" s="40"/>
      <c r="SPS889" s="40"/>
      <c r="SPT889" s="40"/>
      <c r="SPU889" s="40"/>
      <c r="SPV889" s="40"/>
      <c r="SPW889" s="40"/>
      <c r="SPX889" s="40"/>
      <c r="SPY889" s="40"/>
      <c r="SPZ889" s="40"/>
      <c r="SQA889" s="40"/>
      <c r="SQB889" s="40"/>
      <c r="SQC889" s="40"/>
      <c r="SQD889" s="40"/>
      <c r="SQE889" s="40"/>
      <c r="SQF889" s="40"/>
      <c r="SQG889" s="40"/>
      <c r="SQH889" s="40"/>
      <c r="SQI889" s="40"/>
      <c r="SQJ889" s="40"/>
      <c r="SQK889" s="40"/>
      <c r="SQL889" s="40"/>
      <c r="SQM889" s="40"/>
      <c r="SQN889" s="40"/>
      <c r="SQO889" s="40"/>
      <c r="SQP889" s="40"/>
      <c r="SQQ889" s="40"/>
      <c r="SQR889" s="40"/>
      <c r="SQS889" s="40"/>
      <c r="SQT889" s="40"/>
      <c r="SQU889" s="40"/>
      <c r="SQV889" s="40"/>
      <c r="SQW889" s="40"/>
      <c r="SQX889" s="40"/>
      <c r="SQY889" s="40"/>
      <c r="SQZ889" s="40"/>
      <c r="SRA889" s="40"/>
      <c r="SRB889" s="40"/>
      <c r="SRC889" s="40"/>
      <c r="SRD889" s="40"/>
      <c r="SRE889" s="40"/>
      <c r="SRF889" s="40"/>
      <c r="SRG889" s="40"/>
      <c r="SRH889" s="40"/>
      <c r="SRI889" s="40"/>
      <c r="SRJ889" s="40"/>
      <c r="SRK889" s="40"/>
      <c r="SRL889" s="40"/>
      <c r="SRM889" s="40"/>
      <c r="SRN889" s="40"/>
      <c r="SRO889" s="40"/>
      <c r="SRP889" s="40"/>
      <c r="SRQ889" s="40"/>
      <c r="SRR889" s="40"/>
      <c r="SRS889" s="40"/>
      <c r="SRT889" s="40"/>
      <c r="SRU889" s="40"/>
      <c r="SRV889" s="40"/>
      <c r="SRW889" s="40"/>
      <c r="SRX889" s="40"/>
      <c r="SRY889" s="40"/>
      <c r="SRZ889" s="40"/>
      <c r="SSA889" s="40"/>
      <c r="SSB889" s="40"/>
      <c r="SSC889" s="40"/>
      <c r="SSD889" s="40"/>
      <c r="SSE889" s="40"/>
      <c r="SSF889" s="40"/>
      <c r="SSG889" s="40"/>
      <c r="SSH889" s="40"/>
      <c r="SSI889" s="40"/>
      <c r="SSJ889" s="40"/>
      <c r="SSK889" s="40"/>
      <c r="SSL889" s="40"/>
      <c r="SSM889" s="40"/>
      <c r="SSN889" s="40"/>
      <c r="SSO889" s="40"/>
      <c r="SSP889" s="40"/>
      <c r="SSQ889" s="40"/>
      <c r="SSR889" s="40"/>
      <c r="SSS889" s="40"/>
      <c r="SST889" s="40"/>
      <c r="SSU889" s="40"/>
      <c r="SSV889" s="40"/>
      <c r="SSW889" s="40"/>
      <c r="SSX889" s="40"/>
      <c r="SSY889" s="40"/>
      <c r="SSZ889" s="40"/>
      <c r="STA889" s="40"/>
      <c r="STB889" s="40"/>
      <c r="STC889" s="40"/>
      <c r="STD889" s="40"/>
      <c r="STE889" s="40"/>
      <c r="STF889" s="40"/>
      <c r="STG889" s="40"/>
      <c r="STH889" s="40"/>
      <c r="STI889" s="40"/>
      <c r="STJ889" s="40"/>
      <c r="STK889" s="40"/>
      <c r="STL889" s="40"/>
      <c r="STM889" s="40"/>
      <c r="STN889" s="40"/>
      <c r="STO889" s="40"/>
      <c r="STP889" s="40"/>
      <c r="STQ889" s="40"/>
      <c r="STR889" s="40"/>
      <c r="STS889" s="40"/>
      <c r="STT889" s="40"/>
      <c r="STU889" s="40"/>
      <c r="STV889" s="40"/>
      <c r="STW889" s="40"/>
      <c r="STX889" s="40"/>
      <c r="STY889" s="40"/>
      <c r="STZ889" s="40"/>
      <c r="SUA889" s="40"/>
      <c r="SUB889" s="40"/>
      <c r="SUC889" s="40"/>
      <c r="SUD889" s="40"/>
      <c r="SUE889" s="40"/>
      <c r="SUF889" s="40"/>
      <c r="SUG889" s="40"/>
      <c r="SUH889" s="40"/>
      <c r="SUI889" s="40"/>
      <c r="SUJ889" s="40"/>
      <c r="SUK889" s="40"/>
      <c r="SUL889" s="40"/>
      <c r="SUM889" s="40"/>
      <c r="SUN889" s="40"/>
      <c r="SUO889" s="40"/>
      <c r="SUP889" s="40"/>
      <c r="SUQ889" s="40"/>
      <c r="SUR889" s="40"/>
      <c r="SUS889" s="40"/>
      <c r="SUT889" s="40"/>
      <c r="SUU889" s="40"/>
      <c r="SUV889" s="40"/>
      <c r="SUW889" s="40"/>
      <c r="SUX889" s="40"/>
      <c r="SUY889" s="40"/>
      <c r="SUZ889" s="40"/>
      <c r="SVA889" s="40"/>
      <c r="SVB889" s="40"/>
      <c r="SVC889" s="40"/>
      <c r="SVD889" s="40"/>
      <c r="SVE889" s="40"/>
      <c r="SVF889" s="40"/>
      <c r="SVG889" s="40"/>
      <c r="SVH889" s="40"/>
      <c r="SVI889" s="40"/>
      <c r="SVJ889" s="40"/>
      <c r="SVK889" s="40"/>
      <c r="SVL889" s="40"/>
      <c r="SVM889" s="40"/>
      <c r="SVN889" s="40"/>
      <c r="SVO889" s="40"/>
      <c r="SVP889" s="40"/>
      <c r="SVQ889" s="40"/>
      <c r="SVR889" s="40"/>
      <c r="SVS889" s="40"/>
      <c r="SVT889" s="40"/>
      <c r="SVU889" s="40"/>
      <c r="SVV889" s="40"/>
      <c r="SVW889" s="40"/>
      <c r="SVX889" s="40"/>
      <c r="SVY889" s="40"/>
      <c r="SVZ889" s="40"/>
      <c r="SWA889" s="40"/>
      <c r="SWB889" s="40"/>
      <c r="SWC889" s="40"/>
      <c r="SWD889" s="40"/>
      <c r="SWE889" s="40"/>
      <c r="SWF889" s="40"/>
      <c r="SWG889" s="40"/>
      <c r="SWH889" s="40"/>
      <c r="SWI889" s="40"/>
      <c r="SWJ889" s="40"/>
      <c r="SWK889" s="40"/>
      <c r="SWL889" s="40"/>
      <c r="SWM889" s="40"/>
      <c r="SWN889" s="40"/>
      <c r="SWO889" s="40"/>
      <c r="SWP889" s="40"/>
      <c r="SWQ889" s="40"/>
      <c r="SWR889" s="40"/>
      <c r="SWS889" s="40"/>
      <c r="SWT889" s="40"/>
      <c r="SWU889" s="40"/>
      <c r="SWV889" s="40"/>
      <c r="SWW889" s="40"/>
      <c r="SWX889" s="40"/>
      <c r="SWY889" s="40"/>
      <c r="SWZ889" s="40"/>
      <c r="SXA889" s="40"/>
      <c r="SXB889" s="40"/>
      <c r="SXC889" s="40"/>
      <c r="SXD889" s="40"/>
      <c r="SXE889" s="40"/>
      <c r="SXF889" s="40"/>
      <c r="SXG889" s="40"/>
      <c r="SXH889" s="40"/>
      <c r="SXI889" s="40"/>
      <c r="SXJ889" s="40"/>
      <c r="SXK889" s="40"/>
      <c r="SXL889" s="40"/>
      <c r="SXM889" s="40"/>
      <c r="SXN889" s="40"/>
      <c r="SXO889" s="40"/>
      <c r="SXP889" s="40"/>
      <c r="SXQ889" s="40"/>
      <c r="SXR889" s="40"/>
      <c r="SXS889" s="40"/>
      <c r="SXT889" s="40"/>
      <c r="SXU889" s="40"/>
      <c r="SXV889" s="40"/>
      <c r="SXW889" s="40"/>
      <c r="SXX889" s="40"/>
      <c r="SXY889" s="40"/>
      <c r="SXZ889" s="40"/>
      <c r="SYA889" s="40"/>
      <c r="SYB889" s="40"/>
      <c r="SYC889" s="40"/>
      <c r="SYD889" s="40"/>
      <c r="SYE889" s="40"/>
      <c r="SYF889" s="40"/>
      <c r="SYG889" s="40"/>
      <c r="SYH889" s="40"/>
      <c r="SYI889" s="40"/>
      <c r="SYJ889" s="40"/>
      <c r="SYK889" s="40"/>
      <c r="SYL889" s="40"/>
      <c r="SYM889" s="40"/>
      <c r="SYN889" s="40"/>
      <c r="SYO889" s="40"/>
      <c r="SYP889" s="40"/>
      <c r="SYQ889" s="40"/>
      <c r="SYR889" s="40"/>
      <c r="SYS889" s="40"/>
      <c r="SYT889" s="40"/>
      <c r="SYU889" s="40"/>
      <c r="SYV889" s="40"/>
      <c r="SYW889" s="40"/>
      <c r="SYX889" s="40"/>
      <c r="SYY889" s="40"/>
      <c r="SYZ889" s="40"/>
      <c r="SZA889" s="40"/>
      <c r="SZB889" s="40"/>
      <c r="SZC889" s="40"/>
      <c r="SZD889" s="40"/>
      <c r="SZE889" s="40"/>
      <c r="SZF889" s="40"/>
      <c r="SZG889" s="40"/>
      <c r="SZH889" s="40"/>
      <c r="SZI889" s="40"/>
      <c r="SZJ889" s="40"/>
      <c r="SZK889" s="40"/>
      <c r="SZL889" s="40"/>
      <c r="SZM889" s="40"/>
      <c r="SZN889" s="40"/>
      <c r="SZO889" s="40"/>
      <c r="SZP889" s="40"/>
      <c r="SZQ889" s="40"/>
      <c r="SZR889" s="40"/>
      <c r="SZS889" s="40"/>
      <c r="SZT889" s="40"/>
      <c r="SZU889" s="40"/>
      <c r="SZV889" s="40"/>
      <c r="SZW889" s="40"/>
      <c r="SZX889" s="40"/>
      <c r="SZY889" s="40"/>
      <c r="SZZ889" s="40"/>
      <c r="TAA889" s="40"/>
      <c r="TAB889" s="40"/>
      <c r="TAC889" s="40"/>
      <c r="TAD889" s="40"/>
      <c r="TAE889" s="40"/>
      <c r="TAF889" s="40"/>
      <c r="TAG889" s="40"/>
      <c r="TAH889" s="40"/>
      <c r="TAI889" s="40"/>
      <c r="TAJ889" s="40"/>
      <c r="TAK889" s="40"/>
      <c r="TAL889" s="40"/>
      <c r="TAM889" s="40"/>
      <c r="TAN889" s="40"/>
      <c r="TAO889" s="40"/>
      <c r="TAP889" s="40"/>
      <c r="TAQ889" s="40"/>
      <c r="TAR889" s="40"/>
      <c r="TAS889" s="40"/>
      <c r="TAT889" s="40"/>
      <c r="TAU889" s="40"/>
      <c r="TAV889" s="40"/>
      <c r="TAW889" s="40"/>
      <c r="TAX889" s="40"/>
      <c r="TAY889" s="40"/>
      <c r="TAZ889" s="40"/>
      <c r="TBA889" s="40"/>
      <c r="TBB889" s="40"/>
      <c r="TBC889" s="40"/>
      <c r="TBD889" s="40"/>
      <c r="TBE889" s="40"/>
      <c r="TBF889" s="40"/>
      <c r="TBG889" s="40"/>
      <c r="TBH889" s="40"/>
      <c r="TBI889" s="40"/>
      <c r="TBJ889" s="40"/>
      <c r="TBK889" s="40"/>
      <c r="TBL889" s="40"/>
      <c r="TBM889" s="40"/>
      <c r="TBN889" s="40"/>
      <c r="TBO889" s="40"/>
      <c r="TBP889" s="40"/>
      <c r="TBQ889" s="40"/>
      <c r="TBR889" s="40"/>
      <c r="TBS889" s="40"/>
      <c r="TBT889" s="40"/>
      <c r="TBU889" s="40"/>
      <c r="TBV889" s="40"/>
      <c r="TBW889" s="40"/>
      <c r="TBX889" s="40"/>
      <c r="TBY889" s="40"/>
      <c r="TBZ889" s="40"/>
      <c r="TCA889" s="40"/>
      <c r="TCB889" s="40"/>
      <c r="TCC889" s="40"/>
      <c r="TCD889" s="40"/>
      <c r="TCE889" s="40"/>
      <c r="TCF889" s="40"/>
      <c r="TCG889" s="40"/>
      <c r="TCH889" s="40"/>
      <c r="TCI889" s="40"/>
      <c r="TCJ889" s="40"/>
      <c r="TCK889" s="40"/>
      <c r="TCL889" s="40"/>
      <c r="TCM889" s="40"/>
      <c r="TCN889" s="40"/>
      <c r="TCO889" s="40"/>
      <c r="TCP889" s="40"/>
      <c r="TCQ889" s="40"/>
      <c r="TCR889" s="40"/>
      <c r="TCS889" s="40"/>
      <c r="TCT889" s="40"/>
      <c r="TCU889" s="40"/>
      <c r="TCV889" s="40"/>
      <c r="TCW889" s="40"/>
      <c r="TCX889" s="40"/>
      <c r="TCY889" s="40"/>
      <c r="TCZ889" s="40"/>
      <c r="TDA889" s="40"/>
      <c r="TDB889" s="40"/>
      <c r="TDC889" s="40"/>
      <c r="TDD889" s="40"/>
      <c r="TDE889" s="40"/>
      <c r="TDF889" s="40"/>
      <c r="TDG889" s="40"/>
      <c r="TDH889" s="40"/>
      <c r="TDI889" s="40"/>
      <c r="TDJ889" s="40"/>
      <c r="TDK889" s="40"/>
      <c r="TDL889" s="40"/>
      <c r="TDM889" s="40"/>
      <c r="TDN889" s="40"/>
      <c r="TDO889" s="40"/>
      <c r="TDP889" s="40"/>
      <c r="TDQ889" s="40"/>
      <c r="TDR889" s="40"/>
      <c r="TDS889" s="40"/>
      <c r="TDT889" s="40"/>
      <c r="TDU889" s="40"/>
      <c r="TDV889" s="40"/>
      <c r="TDW889" s="40"/>
      <c r="TDX889" s="40"/>
      <c r="TDY889" s="40"/>
      <c r="TDZ889" s="40"/>
      <c r="TEA889" s="40"/>
      <c r="TEB889" s="40"/>
      <c r="TEC889" s="40"/>
      <c r="TED889" s="40"/>
      <c r="TEE889" s="40"/>
      <c r="TEF889" s="40"/>
      <c r="TEG889" s="40"/>
      <c r="TEH889" s="40"/>
      <c r="TEI889" s="40"/>
      <c r="TEJ889" s="40"/>
      <c r="TEK889" s="40"/>
      <c r="TEL889" s="40"/>
      <c r="TEM889" s="40"/>
      <c r="TEN889" s="40"/>
      <c r="TEO889" s="40"/>
      <c r="TEP889" s="40"/>
      <c r="TEQ889" s="40"/>
      <c r="TER889" s="40"/>
      <c r="TES889" s="40"/>
      <c r="TET889" s="40"/>
      <c r="TEU889" s="40"/>
      <c r="TEV889" s="40"/>
      <c r="TEW889" s="40"/>
      <c r="TEX889" s="40"/>
      <c r="TEY889" s="40"/>
      <c r="TEZ889" s="40"/>
      <c r="TFA889" s="40"/>
      <c r="TFB889" s="40"/>
      <c r="TFC889" s="40"/>
      <c r="TFD889" s="40"/>
      <c r="TFE889" s="40"/>
      <c r="TFF889" s="40"/>
      <c r="TFG889" s="40"/>
      <c r="TFH889" s="40"/>
      <c r="TFI889" s="40"/>
      <c r="TFJ889" s="40"/>
      <c r="TFK889" s="40"/>
      <c r="TFL889" s="40"/>
      <c r="TFM889" s="40"/>
      <c r="TFN889" s="40"/>
      <c r="TFO889" s="40"/>
      <c r="TFP889" s="40"/>
      <c r="TFQ889" s="40"/>
      <c r="TFR889" s="40"/>
      <c r="TFS889" s="40"/>
      <c r="TFT889" s="40"/>
      <c r="TFU889" s="40"/>
      <c r="TFV889" s="40"/>
      <c r="TFW889" s="40"/>
      <c r="TFX889" s="40"/>
      <c r="TFY889" s="40"/>
      <c r="TFZ889" s="40"/>
      <c r="TGA889" s="40"/>
      <c r="TGB889" s="40"/>
      <c r="TGC889" s="40"/>
      <c r="TGD889" s="40"/>
      <c r="TGE889" s="40"/>
      <c r="TGF889" s="40"/>
      <c r="TGG889" s="40"/>
      <c r="TGH889" s="40"/>
      <c r="TGI889" s="40"/>
      <c r="TGJ889" s="40"/>
      <c r="TGK889" s="40"/>
      <c r="TGL889" s="40"/>
      <c r="TGM889" s="40"/>
      <c r="TGN889" s="40"/>
      <c r="TGO889" s="40"/>
      <c r="TGP889" s="40"/>
      <c r="TGQ889" s="40"/>
      <c r="TGR889" s="40"/>
      <c r="TGS889" s="40"/>
      <c r="TGT889" s="40"/>
      <c r="TGU889" s="40"/>
      <c r="TGV889" s="40"/>
      <c r="TGW889" s="40"/>
      <c r="TGX889" s="40"/>
      <c r="TGY889" s="40"/>
      <c r="TGZ889" s="40"/>
      <c r="THA889" s="40"/>
      <c r="THB889" s="40"/>
      <c r="THC889" s="40"/>
      <c r="THD889" s="40"/>
      <c r="THE889" s="40"/>
      <c r="THF889" s="40"/>
      <c r="THG889" s="40"/>
      <c r="THH889" s="40"/>
      <c r="THI889" s="40"/>
      <c r="THJ889" s="40"/>
      <c r="THK889" s="40"/>
      <c r="THL889" s="40"/>
      <c r="THM889" s="40"/>
      <c r="THN889" s="40"/>
      <c r="THO889" s="40"/>
      <c r="THP889" s="40"/>
      <c r="THQ889" s="40"/>
      <c r="THR889" s="40"/>
      <c r="THS889" s="40"/>
      <c r="THT889" s="40"/>
      <c r="THU889" s="40"/>
      <c r="THV889" s="40"/>
      <c r="THW889" s="40"/>
      <c r="THX889" s="40"/>
      <c r="THY889" s="40"/>
      <c r="THZ889" s="40"/>
      <c r="TIA889" s="40"/>
      <c r="TIB889" s="40"/>
      <c r="TIC889" s="40"/>
      <c r="TID889" s="40"/>
      <c r="TIE889" s="40"/>
      <c r="TIF889" s="40"/>
      <c r="TIG889" s="40"/>
      <c r="TIH889" s="40"/>
      <c r="TII889" s="40"/>
      <c r="TIJ889" s="40"/>
      <c r="TIK889" s="40"/>
      <c r="TIL889" s="40"/>
      <c r="TIM889" s="40"/>
      <c r="TIN889" s="40"/>
      <c r="TIO889" s="40"/>
      <c r="TIP889" s="40"/>
      <c r="TIQ889" s="40"/>
      <c r="TIR889" s="40"/>
      <c r="TIS889" s="40"/>
      <c r="TIT889" s="40"/>
      <c r="TIU889" s="40"/>
      <c r="TIV889" s="40"/>
      <c r="TIW889" s="40"/>
      <c r="TIX889" s="40"/>
      <c r="TIY889" s="40"/>
      <c r="TIZ889" s="40"/>
      <c r="TJA889" s="40"/>
      <c r="TJB889" s="40"/>
      <c r="TJC889" s="40"/>
      <c r="TJD889" s="40"/>
      <c r="TJE889" s="40"/>
      <c r="TJF889" s="40"/>
      <c r="TJG889" s="40"/>
      <c r="TJH889" s="40"/>
      <c r="TJI889" s="40"/>
      <c r="TJJ889" s="40"/>
      <c r="TJK889" s="40"/>
      <c r="TJL889" s="40"/>
      <c r="TJM889" s="40"/>
      <c r="TJN889" s="40"/>
      <c r="TJO889" s="40"/>
      <c r="TJP889" s="40"/>
      <c r="TJQ889" s="40"/>
      <c r="TJR889" s="40"/>
      <c r="TJS889" s="40"/>
      <c r="TJT889" s="40"/>
      <c r="TJU889" s="40"/>
      <c r="TJV889" s="40"/>
      <c r="TJW889" s="40"/>
      <c r="TJX889" s="40"/>
      <c r="TJY889" s="40"/>
      <c r="TJZ889" s="40"/>
      <c r="TKA889" s="40"/>
      <c r="TKB889" s="40"/>
      <c r="TKC889" s="40"/>
      <c r="TKD889" s="40"/>
      <c r="TKE889" s="40"/>
      <c r="TKF889" s="40"/>
      <c r="TKG889" s="40"/>
      <c r="TKH889" s="40"/>
      <c r="TKI889" s="40"/>
      <c r="TKJ889" s="40"/>
      <c r="TKK889" s="40"/>
      <c r="TKL889" s="40"/>
      <c r="TKM889" s="40"/>
      <c r="TKN889" s="40"/>
      <c r="TKO889" s="40"/>
      <c r="TKP889" s="40"/>
      <c r="TKQ889" s="40"/>
      <c r="TKR889" s="40"/>
      <c r="TKS889" s="40"/>
      <c r="TKT889" s="40"/>
      <c r="TKU889" s="40"/>
      <c r="TKV889" s="40"/>
      <c r="TKW889" s="40"/>
      <c r="TKX889" s="40"/>
      <c r="TKY889" s="40"/>
      <c r="TKZ889" s="40"/>
      <c r="TLA889" s="40"/>
      <c r="TLB889" s="40"/>
      <c r="TLC889" s="40"/>
      <c r="TLD889" s="40"/>
      <c r="TLE889" s="40"/>
      <c r="TLF889" s="40"/>
      <c r="TLG889" s="40"/>
      <c r="TLH889" s="40"/>
      <c r="TLI889" s="40"/>
      <c r="TLJ889" s="40"/>
      <c r="TLK889" s="40"/>
      <c r="TLL889" s="40"/>
      <c r="TLM889" s="40"/>
      <c r="TLN889" s="40"/>
      <c r="TLO889" s="40"/>
      <c r="TLP889" s="40"/>
      <c r="TLQ889" s="40"/>
      <c r="TLR889" s="40"/>
      <c r="TLS889" s="40"/>
      <c r="TLT889" s="40"/>
      <c r="TLU889" s="40"/>
      <c r="TLV889" s="40"/>
      <c r="TLW889" s="40"/>
      <c r="TLX889" s="40"/>
      <c r="TLY889" s="40"/>
      <c r="TLZ889" s="40"/>
      <c r="TMA889" s="40"/>
      <c r="TMB889" s="40"/>
      <c r="TMC889" s="40"/>
      <c r="TMD889" s="40"/>
      <c r="TME889" s="40"/>
      <c r="TMF889" s="40"/>
      <c r="TMG889" s="40"/>
      <c r="TMH889" s="40"/>
      <c r="TMI889" s="40"/>
      <c r="TMJ889" s="40"/>
      <c r="TMK889" s="40"/>
      <c r="TML889" s="40"/>
      <c r="TMM889" s="40"/>
      <c r="TMN889" s="40"/>
      <c r="TMO889" s="40"/>
      <c r="TMP889" s="40"/>
      <c r="TMQ889" s="40"/>
      <c r="TMR889" s="40"/>
      <c r="TMS889" s="40"/>
      <c r="TMT889" s="40"/>
      <c r="TMU889" s="40"/>
      <c r="TMV889" s="40"/>
      <c r="TMW889" s="40"/>
      <c r="TMX889" s="40"/>
      <c r="TMY889" s="40"/>
      <c r="TMZ889" s="40"/>
      <c r="TNA889" s="40"/>
      <c r="TNB889" s="40"/>
      <c r="TNC889" s="40"/>
      <c r="TND889" s="40"/>
      <c r="TNE889" s="40"/>
      <c r="TNF889" s="40"/>
      <c r="TNG889" s="40"/>
      <c r="TNH889" s="40"/>
      <c r="TNI889" s="40"/>
      <c r="TNJ889" s="40"/>
      <c r="TNK889" s="40"/>
      <c r="TNL889" s="40"/>
      <c r="TNM889" s="40"/>
      <c r="TNN889" s="40"/>
      <c r="TNO889" s="40"/>
      <c r="TNP889" s="40"/>
      <c r="TNQ889" s="40"/>
      <c r="TNR889" s="40"/>
      <c r="TNS889" s="40"/>
      <c r="TNT889" s="40"/>
      <c r="TNU889" s="40"/>
      <c r="TNV889" s="40"/>
      <c r="TNW889" s="40"/>
      <c r="TNX889" s="40"/>
      <c r="TNY889" s="40"/>
      <c r="TNZ889" s="40"/>
      <c r="TOA889" s="40"/>
      <c r="TOB889" s="40"/>
      <c r="TOC889" s="40"/>
      <c r="TOD889" s="40"/>
      <c r="TOE889" s="40"/>
      <c r="TOF889" s="40"/>
      <c r="TOG889" s="40"/>
      <c r="TOH889" s="40"/>
      <c r="TOI889" s="40"/>
      <c r="TOJ889" s="40"/>
      <c r="TOK889" s="40"/>
      <c r="TOL889" s="40"/>
      <c r="TOM889" s="40"/>
      <c r="TON889" s="40"/>
      <c r="TOO889" s="40"/>
      <c r="TOP889" s="40"/>
      <c r="TOQ889" s="40"/>
      <c r="TOR889" s="40"/>
      <c r="TOS889" s="40"/>
      <c r="TOT889" s="40"/>
      <c r="TOU889" s="40"/>
      <c r="TOV889" s="40"/>
      <c r="TOW889" s="40"/>
      <c r="TOX889" s="40"/>
      <c r="TOY889" s="40"/>
      <c r="TOZ889" s="40"/>
      <c r="TPA889" s="40"/>
      <c r="TPB889" s="40"/>
      <c r="TPC889" s="40"/>
      <c r="TPD889" s="40"/>
      <c r="TPE889" s="40"/>
      <c r="TPF889" s="40"/>
      <c r="TPG889" s="40"/>
      <c r="TPH889" s="40"/>
      <c r="TPI889" s="40"/>
      <c r="TPJ889" s="40"/>
      <c r="TPK889" s="40"/>
      <c r="TPL889" s="40"/>
      <c r="TPM889" s="40"/>
      <c r="TPN889" s="40"/>
      <c r="TPO889" s="40"/>
      <c r="TPP889" s="40"/>
      <c r="TPQ889" s="40"/>
      <c r="TPR889" s="40"/>
      <c r="TPS889" s="40"/>
      <c r="TPT889" s="40"/>
      <c r="TPU889" s="40"/>
      <c r="TPV889" s="40"/>
      <c r="TPW889" s="40"/>
      <c r="TPX889" s="40"/>
      <c r="TPY889" s="40"/>
      <c r="TPZ889" s="40"/>
      <c r="TQA889" s="40"/>
      <c r="TQB889" s="40"/>
      <c r="TQC889" s="40"/>
      <c r="TQD889" s="40"/>
      <c r="TQE889" s="40"/>
      <c r="TQF889" s="40"/>
      <c r="TQG889" s="40"/>
      <c r="TQH889" s="40"/>
      <c r="TQI889" s="40"/>
      <c r="TQJ889" s="40"/>
      <c r="TQK889" s="40"/>
      <c r="TQL889" s="40"/>
      <c r="TQM889" s="40"/>
      <c r="TQN889" s="40"/>
      <c r="TQO889" s="40"/>
      <c r="TQP889" s="40"/>
      <c r="TQQ889" s="40"/>
      <c r="TQR889" s="40"/>
      <c r="TQS889" s="40"/>
      <c r="TQT889" s="40"/>
      <c r="TQU889" s="40"/>
      <c r="TQV889" s="40"/>
      <c r="TQW889" s="40"/>
      <c r="TQX889" s="40"/>
      <c r="TQY889" s="40"/>
      <c r="TQZ889" s="40"/>
      <c r="TRA889" s="40"/>
      <c r="TRB889" s="40"/>
      <c r="TRC889" s="40"/>
      <c r="TRD889" s="40"/>
      <c r="TRE889" s="40"/>
      <c r="TRF889" s="40"/>
      <c r="TRG889" s="40"/>
      <c r="TRH889" s="40"/>
      <c r="TRI889" s="40"/>
      <c r="TRJ889" s="40"/>
      <c r="TRK889" s="40"/>
      <c r="TRL889" s="40"/>
      <c r="TRM889" s="40"/>
      <c r="TRN889" s="40"/>
      <c r="TRO889" s="40"/>
      <c r="TRP889" s="40"/>
      <c r="TRQ889" s="40"/>
      <c r="TRR889" s="40"/>
      <c r="TRS889" s="40"/>
      <c r="TRT889" s="40"/>
      <c r="TRU889" s="40"/>
      <c r="TRV889" s="40"/>
      <c r="TRW889" s="40"/>
      <c r="TRX889" s="40"/>
      <c r="TRY889" s="40"/>
      <c r="TRZ889" s="40"/>
      <c r="TSA889" s="40"/>
      <c r="TSB889" s="40"/>
      <c r="TSC889" s="40"/>
      <c r="TSD889" s="40"/>
      <c r="TSE889" s="40"/>
      <c r="TSF889" s="40"/>
      <c r="TSG889" s="40"/>
      <c r="TSH889" s="40"/>
      <c r="TSI889" s="40"/>
      <c r="TSJ889" s="40"/>
      <c r="TSK889" s="40"/>
      <c r="TSL889" s="40"/>
      <c r="TSM889" s="40"/>
      <c r="TSN889" s="40"/>
      <c r="TSO889" s="40"/>
      <c r="TSP889" s="40"/>
      <c r="TSQ889" s="40"/>
      <c r="TSR889" s="40"/>
      <c r="TSS889" s="40"/>
      <c r="TST889" s="40"/>
      <c r="TSU889" s="40"/>
      <c r="TSV889" s="40"/>
      <c r="TSW889" s="40"/>
      <c r="TSX889" s="40"/>
      <c r="TSY889" s="40"/>
      <c r="TSZ889" s="40"/>
      <c r="TTA889" s="40"/>
      <c r="TTB889" s="40"/>
      <c r="TTC889" s="40"/>
      <c r="TTD889" s="40"/>
      <c r="TTE889" s="40"/>
      <c r="TTF889" s="40"/>
      <c r="TTG889" s="40"/>
      <c r="TTH889" s="40"/>
      <c r="TTI889" s="40"/>
      <c r="TTJ889" s="40"/>
      <c r="TTK889" s="40"/>
      <c r="TTL889" s="40"/>
      <c r="TTM889" s="40"/>
      <c r="TTN889" s="40"/>
      <c r="TTO889" s="40"/>
      <c r="TTP889" s="40"/>
      <c r="TTQ889" s="40"/>
      <c r="TTR889" s="40"/>
      <c r="TTS889" s="40"/>
      <c r="TTT889" s="40"/>
      <c r="TTU889" s="40"/>
      <c r="TTV889" s="40"/>
      <c r="TTW889" s="40"/>
      <c r="TTX889" s="40"/>
      <c r="TTY889" s="40"/>
      <c r="TTZ889" s="40"/>
      <c r="TUA889" s="40"/>
      <c r="TUB889" s="40"/>
      <c r="TUC889" s="40"/>
      <c r="TUD889" s="40"/>
      <c r="TUE889" s="40"/>
      <c r="TUF889" s="40"/>
      <c r="TUG889" s="40"/>
      <c r="TUH889" s="40"/>
      <c r="TUI889" s="40"/>
      <c r="TUJ889" s="40"/>
      <c r="TUK889" s="40"/>
      <c r="TUL889" s="40"/>
      <c r="TUM889" s="40"/>
      <c r="TUN889" s="40"/>
      <c r="TUO889" s="40"/>
      <c r="TUP889" s="40"/>
      <c r="TUQ889" s="40"/>
      <c r="TUR889" s="40"/>
      <c r="TUS889" s="40"/>
      <c r="TUT889" s="40"/>
      <c r="TUU889" s="40"/>
      <c r="TUV889" s="40"/>
      <c r="TUW889" s="40"/>
      <c r="TUX889" s="40"/>
      <c r="TUY889" s="40"/>
      <c r="TUZ889" s="40"/>
      <c r="TVA889" s="40"/>
      <c r="TVB889" s="40"/>
      <c r="TVC889" s="40"/>
      <c r="TVD889" s="40"/>
      <c r="TVE889" s="40"/>
      <c r="TVF889" s="40"/>
      <c r="TVG889" s="40"/>
      <c r="TVH889" s="40"/>
      <c r="TVI889" s="40"/>
      <c r="TVJ889" s="40"/>
      <c r="TVK889" s="40"/>
      <c r="TVL889" s="40"/>
      <c r="TVM889" s="40"/>
      <c r="TVN889" s="40"/>
      <c r="TVO889" s="40"/>
      <c r="TVP889" s="40"/>
      <c r="TVQ889" s="40"/>
      <c r="TVR889" s="40"/>
      <c r="TVS889" s="40"/>
      <c r="TVT889" s="40"/>
      <c r="TVU889" s="40"/>
      <c r="TVV889" s="40"/>
      <c r="TVW889" s="40"/>
      <c r="TVX889" s="40"/>
      <c r="TVY889" s="40"/>
      <c r="TVZ889" s="40"/>
      <c r="TWA889" s="40"/>
      <c r="TWB889" s="40"/>
      <c r="TWC889" s="40"/>
      <c r="TWD889" s="40"/>
      <c r="TWE889" s="40"/>
      <c r="TWF889" s="40"/>
      <c r="TWG889" s="40"/>
      <c r="TWH889" s="40"/>
      <c r="TWI889" s="40"/>
      <c r="TWJ889" s="40"/>
      <c r="TWK889" s="40"/>
      <c r="TWL889" s="40"/>
      <c r="TWM889" s="40"/>
      <c r="TWN889" s="40"/>
      <c r="TWO889" s="40"/>
      <c r="TWP889" s="40"/>
      <c r="TWQ889" s="40"/>
      <c r="TWR889" s="40"/>
      <c r="TWS889" s="40"/>
      <c r="TWT889" s="40"/>
      <c r="TWU889" s="40"/>
      <c r="TWV889" s="40"/>
      <c r="TWW889" s="40"/>
      <c r="TWX889" s="40"/>
      <c r="TWY889" s="40"/>
      <c r="TWZ889" s="40"/>
      <c r="TXA889" s="40"/>
      <c r="TXB889" s="40"/>
      <c r="TXC889" s="40"/>
      <c r="TXD889" s="40"/>
      <c r="TXE889" s="40"/>
      <c r="TXF889" s="40"/>
      <c r="TXG889" s="40"/>
      <c r="TXH889" s="40"/>
      <c r="TXI889" s="40"/>
      <c r="TXJ889" s="40"/>
      <c r="TXK889" s="40"/>
      <c r="TXL889" s="40"/>
      <c r="TXM889" s="40"/>
      <c r="TXN889" s="40"/>
      <c r="TXO889" s="40"/>
      <c r="TXP889" s="40"/>
      <c r="TXQ889" s="40"/>
      <c r="TXR889" s="40"/>
      <c r="TXS889" s="40"/>
      <c r="TXT889" s="40"/>
      <c r="TXU889" s="40"/>
      <c r="TXV889" s="40"/>
      <c r="TXW889" s="40"/>
      <c r="TXX889" s="40"/>
      <c r="TXY889" s="40"/>
      <c r="TXZ889" s="40"/>
      <c r="TYA889" s="40"/>
      <c r="TYB889" s="40"/>
      <c r="TYC889" s="40"/>
      <c r="TYD889" s="40"/>
      <c r="TYE889" s="40"/>
      <c r="TYF889" s="40"/>
      <c r="TYG889" s="40"/>
      <c r="TYH889" s="40"/>
      <c r="TYI889" s="40"/>
      <c r="TYJ889" s="40"/>
      <c r="TYK889" s="40"/>
      <c r="TYL889" s="40"/>
      <c r="TYM889" s="40"/>
      <c r="TYN889" s="40"/>
      <c r="TYO889" s="40"/>
      <c r="TYP889" s="40"/>
      <c r="TYQ889" s="40"/>
      <c r="TYR889" s="40"/>
      <c r="TYS889" s="40"/>
      <c r="TYT889" s="40"/>
      <c r="TYU889" s="40"/>
      <c r="TYV889" s="40"/>
      <c r="TYW889" s="40"/>
      <c r="TYX889" s="40"/>
      <c r="TYY889" s="40"/>
      <c r="TYZ889" s="40"/>
      <c r="TZA889" s="40"/>
      <c r="TZB889" s="40"/>
      <c r="TZC889" s="40"/>
      <c r="TZD889" s="40"/>
      <c r="TZE889" s="40"/>
      <c r="TZF889" s="40"/>
      <c r="TZG889" s="40"/>
      <c r="TZH889" s="40"/>
      <c r="TZI889" s="40"/>
      <c r="TZJ889" s="40"/>
      <c r="TZK889" s="40"/>
      <c r="TZL889" s="40"/>
      <c r="TZM889" s="40"/>
      <c r="TZN889" s="40"/>
      <c r="TZO889" s="40"/>
      <c r="TZP889" s="40"/>
      <c r="TZQ889" s="40"/>
      <c r="TZR889" s="40"/>
      <c r="TZS889" s="40"/>
      <c r="TZT889" s="40"/>
      <c r="TZU889" s="40"/>
      <c r="TZV889" s="40"/>
      <c r="TZW889" s="40"/>
      <c r="TZX889" s="40"/>
      <c r="TZY889" s="40"/>
      <c r="TZZ889" s="40"/>
      <c r="UAA889" s="40"/>
      <c r="UAB889" s="40"/>
      <c r="UAC889" s="40"/>
      <c r="UAD889" s="40"/>
      <c r="UAE889" s="40"/>
      <c r="UAF889" s="40"/>
      <c r="UAG889" s="40"/>
      <c r="UAH889" s="40"/>
      <c r="UAI889" s="40"/>
      <c r="UAJ889" s="40"/>
      <c r="UAK889" s="40"/>
      <c r="UAL889" s="40"/>
      <c r="UAM889" s="40"/>
      <c r="UAN889" s="40"/>
      <c r="UAO889" s="40"/>
      <c r="UAP889" s="40"/>
      <c r="UAQ889" s="40"/>
      <c r="UAR889" s="40"/>
      <c r="UAS889" s="40"/>
      <c r="UAT889" s="40"/>
      <c r="UAU889" s="40"/>
      <c r="UAV889" s="40"/>
      <c r="UAW889" s="40"/>
      <c r="UAX889" s="40"/>
      <c r="UAY889" s="40"/>
      <c r="UAZ889" s="40"/>
      <c r="UBA889" s="40"/>
      <c r="UBB889" s="40"/>
      <c r="UBC889" s="40"/>
      <c r="UBD889" s="40"/>
      <c r="UBE889" s="40"/>
      <c r="UBF889" s="40"/>
      <c r="UBG889" s="40"/>
      <c r="UBH889" s="40"/>
      <c r="UBI889" s="40"/>
      <c r="UBJ889" s="40"/>
      <c r="UBK889" s="40"/>
      <c r="UBL889" s="40"/>
      <c r="UBM889" s="40"/>
      <c r="UBN889" s="40"/>
      <c r="UBO889" s="40"/>
      <c r="UBP889" s="40"/>
      <c r="UBQ889" s="40"/>
      <c r="UBR889" s="40"/>
      <c r="UBS889" s="40"/>
      <c r="UBT889" s="40"/>
      <c r="UBU889" s="40"/>
      <c r="UBV889" s="40"/>
      <c r="UBW889" s="40"/>
      <c r="UBX889" s="40"/>
      <c r="UBY889" s="40"/>
      <c r="UBZ889" s="40"/>
      <c r="UCA889" s="40"/>
      <c r="UCB889" s="40"/>
      <c r="UCC889" s="40"/>
      <c r="UCD889" s="40"/>
      <c r="UCE889" s="40"/>
      <c r="UCF889" s="40"/>
      <c r="UCG889" s="40"/>
      <c r="UCH889" s="40"/>
      <c r="UCI889" s="40"/>
      <c r="UCJ889" s="40"/>
      <c r="UCK889" s="40"/>
      <c r="UCL889" s="40"/>
      <c r="UCM889" s="40"/>
      <c r="UCN889" s="40"/>
      <c r="UCO889" s="40"/>
      <c r="UCP889" s="40"/>
      <c r="UCQ889" s="40"/>
      <c r="UCR889" s="40"/>
      <c r="UCS889" s="40"/>
      <c r="UCT889" s="40"/>
      <c r="UCU889" s="40"/>
      <c r="UCV889" s="40"/>
      <c r="UCW889" s="40"/>
      <c r="UCX889" s="40"/>
      <c r="UCY889" s="40"/>
      <c r="UCZ889" s="40"/>
      <c r="UDA889" s="40"/>
      <c r="UDB889" s="40"/>
      <c r="UDC889" s="40"/>
      <c r="UDD889" s="40"/>
      <c r="UDE889" s="40"/>
      <c r="UDF889" s="40"/>
      <c r="UDG889" s="40"/>
      <c r="UDH889" s="40"/>
      <c r="UDI889" s="40"/>
      <c r="UDJ889" s="40"/>
      <c r="UDK889" s="40"/>
      <c r="UDL889" s="40"/>
      <c r="UDM889" s="40"/>
      <c r="UDN889" s="40"/>
      <c r="UDO889" s="40"/>
      <c r="UDP889" s="40"/>
      <c r="UDQ889" s="40"/>
      <c r="UDR889" s="40"/>
      <c r="UDS889" s="40"/>
      <c r="UDT889" s="40"/>
      <c r="UDU889" s="40"/>
      <c r="UDV889" s="40"/>
      <c r="UDW889" s="40"/>
      <c r="UDX889" s="40"/>
      <c r="UDY889" s="40"/>
      <c r="UDZ889" s="40"/>
      <c r="UEA889" s="40"/>
      <c r="UEB889" s="40"/>
      <c r="UEC889" s="40"/>
      <c r="UED889" s="40"/>
      <c r="UEE889" s="40"/>
      <c r="UEF889" s="40"/>
      <c r="UEG889" s="40"/>
      <c r="UEH889" s="40"/>
      <c r="UEI889" s="40"/>
      <c r="UEJ889" s="40"/>
      <c r="UEK889" s="40"/>
      <c r="UEL889" s="40"/>
      <c r="UEM889" s="40"/>
      <c r="UEN889" s="40"/>
      <c r="UEO889" s="40"/>
      <c r="UEP889" s="40"/>
      <c r="UEQ889" s="40"/>
      <c r="UER889" s="40"/>
      <c r="UES889" s="40"/>
      <c r="UET889" s="40"/>
      <c r="UEU889" s="40"/>
      <c r="UEV889" s="40"/>
      <c r="UEW889" s="40"/>
      <c r="UEX889" s="40"/>
      <c r="UEY889" s="40"/>
      <c r="UEZ889" s="40"/>
      <c r="UFA889" s="40"/>
      <c r="UFB889" s="40"/>
      <c r="UFC889" s="40"/>
      <c r="UFD889" s="40"/>
      <c r="UFE889" s="40"/>
      <c r="UFF889" s="40"/>
      <c r="UFG889" s="40"/>
      <c r="UFH889" s="40"/>
      <c r="UFI889" s="40"/>
      <c r="UFJ889" s="40"/>
      <c r="UFK889" s="40"/>
      <c r="UFL889" s="40"/>
      <c r="UFM889" s="40"/>
      <c r="UFN889" s="40"/>
      <c r="UFO889" s="40"/>
      <c r="UFP889" s="40"/>
      <c r="UFQ889" s="40"/>
      <c r="UFR889" s="40"/>
      <c r="UFS889" s="40"/>
      <c r="UFT889" s="40"/>
      <c r="UFU889" s="40"/>
      <c r="UFV889" s="40"/>
      <c r="UFW889" s="40"/>
      <c r="UFX889" s="40"/>
      <c r="UFY889" s="40"/>
      <c r="UFZ889" s="40"/>
      <c r="UGA889" s="40"/>
      <c r="UGB889" s="40"/>
      <c r="UGC889" s="40"/>
      <c r="UGD889" s="40"/>
      <c r="UGE889" s="40"/>
      <c r="UGF889" s="40"/>
      <c r="UGG889" s="40"/>
      <c r="UGH889" s="40"/>
      <c r="UGI889" s="40"/>
      <c r="UGJ889" s="40"/>
      <c r="UGK889" s="40"/>
      <c r="UGL889" s="40"/>
      <c r="UGM889" s="40"/>
      <c r="UGN889" s="40"/>
      <c r="UGO889" s="40"/>
      <c r="UGP889" s="40"/>
      <c r="UGQ889" s="40"/>
      <c r="UGR889" s="40"/>
      <c r="UGS889" s="40"/>
      <c r="UGT889" s="40"/>
      <c r="UGU889" s="40"/>
      <c r="UGV889" s="40"/>
      <c r="UGW889" s="40"/>
      <c r="UGX889" s="40"/>
      <c r="UGY889" s="40"/>
      <c r="UGZ889" s="40"/>
      <c r="UHA889" s="40"/>
      <c r="UHB889" s="40"/>
      <c r="UHC889" s="40"/>
      <c r="UHD889" s="40"/>
      <c r="UHE889" s="40"/>
      <c r="UHF889" s="40"/>
      <c r="UHG889" s="40"/>
      <c r="UHH889" s="40"/>
      <c r="UHI889" s="40"/>
      <c r="UHJ889" s="40"/>
      <c r="UHK889" s="40"/>
      <c r="UHL889" s="40"/>
      <c r="UHM889" s="40"/>
      <c r="UHN889" s="40"/>
      <c r="UHO889" s="40"/>
      <c r="UHP889" s="40"/>
      <c r="UHQ889" s="40"/>
      <c r="UHR889" s="40"/>
      <c r="UHS889" s="40"/>
      <c r="UHT889" s="40"/>
      <c r="UHU889" s="40"/>
      <c r="UHV889" s="40"/>
      <c r="UHW889" s="40"/>
      <c r="UHX889" s="40"/>
      <c r="UHY889" s="40"/>
      <c r="UHZ889" s="40"/>
      <c r="UIA889" s="40"/>
      <c r="UIB889" s="40"/>
      <c r="UIC889" s="40"/>
      <c r="UID889" s="40"/>
      <c r="UIE889" s="40"/>
      <c r="UIF889" s="40"/>
      <c r="UIG889" s="40"/>
      <c r="UIH889" s="40"/>
      <c r="UII889" s="40"/>
      <c r="UIJ889" s="40"/>
      <c r="UIK889" s="40"/>
      <c r="UIL889" s="40"/>
      <c r="UIM889" s="40"/>
      <c r="UIN889" s="40"/>
      <c r="UIO889" s="40"/>
      <c r="UIP889" s="40"/>
      <c r="UIQ889" s="40"/>
      <c r="UIR889" s="40"/>
      <c r="UIS889" s="40"/>
      <c r="UIT889" s="40"/>
      <c r="UIU889" s="40"/>
      <c r="UIV889" s="40"/>
      <c r="UIW889" s="40"/>
      <c r="UIX889" s="40"/>
      <c r="UIY889" s="40"/>
      <c r="UIZ889" s="40"/>
      <c r="UJA889" s="40"/>
      <c r="UJB889" s="40"/>
      <c r="UJC889" s="40"/>
      <c r="UJD889" s="40"/>
      <c r="UJE889" s="40"/>
      <c r="UJF889" s="40"/>
      <c r="UJG889" s="40"/>
      <c r="UJH889" s="40"/>
      <c r="UJI889" s="40"/>
      <c r="UJJ889" s="40"/>
      <c r="UJK889" s="40"/>
      <c r="UJL889" s="40"/>
      <c r="UJM889" s="40"/>
      <c r="UJN889" s="40"/>
      <c r="UJO889" s="40"/>
      <c r="UJP889" s="40"/>
      <c r="UJQ889" s="40"/>
      <c r="UJR889" s="40"/>
      <c r="UJS889" s="40"/>
      <c r="UJT889" s="40"/>
      <c r="UJU889" s="40"/>
      <c r="UJV889" s="40"/>
      <c r="UJW889" s="40"/>
      <c r="UJX889" s="40"/>
      <c r="UJY889" s="40"/>
      <c r="UJZ889" s="40"/>
      <c r="UKA889" s="40"/>
      <c r="UKB889" s="40"/>
      <c r="UKC889" s="40"/>
      <c r="UKD889" s="40"/>
      <c r="UKE889" s="40"/>
      <c r="UKF889" s="40"/>
      <c r="UKG889" s="40"/>
      <c r="UKH889" s="40"/>
      <c r="UKI889" s="40"/>
      <c r="UKJ889" s="40"/>
      <c r="UKK889" s="40"/>
      <c r="UKL889" s="40"/>
      <c r="UKM889" s="40"/>
      <c r="UKN889" s="40"/>
      <c r="UKO889" s="40"/>
      <c r="UKP889" s="40"/>
      <c r="UKQ889" s="40"/>
      <c r="UKR889" s="40"/>
      <c r="UKS889" s="40"/>
      <c r="UKT889" s="40"/>
      <c r="UKU889" s="40"/>
      <c r="UKV889" s="40"/>
      <c r="UKW889" s="40"/>
      <c r="UKX889" s="40"/>
      <c r="UKY889" s="40"/>
      <c r="UKZ889" s="40"/>
      <c r="ULA889" s="40"/>
      <c r="ULB889" s="40"/>
      <c r="ULC889" s="40"/>
      <c r="ULD889" s="40"/>
      <c r="ULE889" s="40"/>
      <c r="ULF889" s="40"/>
      <c r="ULG889" s="40"/>
      <c r="ULH889" s="40"/>
      <c r="ULI889" s="40"/>
      <c r="ULJ889" s="40"/>
      <c r="ULK889" s="40"/>
      <c r="ULL889" s="40"/>
      <c r="ULM889" s="40"/>
      <c r="ULN889" s="40"/>
      <c r="ULO889" s="40"/>
      <c r="ULP889" s="40"/>
      <c r="ULQ889" s="40"/>
      <c r="ULR889" s="40"/>
      <c r="ULS889" s="40"/>
      <c r="ULT889" s="40"/>
      <c r="ULU889" s="40"/>
      <c r="ULV889" s="40"/>
      <c r="ULW889" s="40"/>
      <c r="ULX889" s="40"/>
      <c r="ULY889" s="40"/>
      <c r="ULZ889" s="40"/>
      <c r="UMA889" s="40"/>
      <c r="UMB889" s="40"/>
      <c r="UMC889" s="40"/>
      <c r="UMD889" s="40"/>
      <c r="UME889" s="40"/>
      <c r="UMF889" s="40"/>
      <c r="UMG889" s="40"/>
      <c r="UMH889" s="40"/>
      <c r="UMI889" s="40"/>
      <c r="UMJ889" s="40"/>
      <c r="UMK889" s="40"/>
      <c r="UML889" s="40"/>
      <c r="UMM889" s="40"/>
      <c r="UMN889" s="40"/>
      <c r="UMO889" s="40"/>
      <c r="UMP889" s="40"/>
      <c r="UMQ889" s="40"/>
      <c r="UMR889" s="40"/>
      <c r="UMS889" s="40"/>
      <c r="UMT889" s="40"/>
      <c r="UMU889" s="40"/>
      <c r="UMV889" s="40"/>
      <c r="UMW889" s="40"/>
      <c r="UMX889" s="40"/>
      <c r="UMY889" s="40"/>
      <c r="UMZ889" s="40"/>
      <c r="UNA889" s="40"/>
      <c r="UNB889" s="40"/>
      <c r="UNC889" s="40"/>
      <c r="UND889" s="40"/>
      <c r="UNE889" s="40"/>
      <c r="UNF889" s="40"/>
      <c r="UNG889" s="40"/>
      <c r="UNH889" s="40"/>
      <c r="UNI889" s="40"/>
      <c r="UNJ889" s="40"/>
      <c r="UNK889" s="40"/>
      <c r="UNL889" s="40"/>
      <c r="UNM889" s="40"/>
      <c r="UNN889" s="40"/>
      <c r="UNO889" s="40"/>
      <c r="UNP889" s="40"/>
      <c r="UNQ889" s="40"/>
      <c r="UNR889" s="40"/>
      <c r="UNS889" s="40"/>
      <c r="UNT889" s="40"/>
      <c r="UNU889" s="40"/>
      <c r="UNV889" s="40"/>
      <c r="UNW889" s="40"/>
      <c r="UNX889" s="40"/>
      <c r="UNY889" s="40"/>
      <c r="UNZ889" s="40"/>
      <c r="UOA889" s="40"/>
      <c r="UOB889" s="40"/>
      <c r="UOC889" s="40"/>
      <c r="UOD889" s="40"/>
      <c r="UOE889" s="40"/>
      <c r="UOF889" s="40"/>
      <c r="UOG889" s="40"/>
      <c r="UOH889" s="40"/>
      <c r="UOI889" s="40"/>
      <c r="UOJ889" s="40"/>
      <c r="UOK889" s="40"/>
      <c r="UOL889" s="40"/>
      <c r="UOM889" s="40"/>
      <c r="UON889" s="40"/>
      <c r="UOO889" s="40"/>
      <c r="UOP889" s="40"/>
      <c r="UOQ889" s="40"/>
      <c r="UOR889" s="40"/>
      <c r="UOS889" s="40"/>
      <c r="UOT889" s="40"/>
      <c r="UOU889" s="40"/>
      <c r="UOV889" s="40"/>
      <c r="UOW889" s="40"/>
      <c r="UOX889" s="40"/>
      <c r="UOY889" s="40"/>
      <c r="UOZ889" s="40"/>
      <c r="UPA889" s="40"/>
      <c r="UPB889" s="40"/>
      <c r="UPC889" s="40"/>
      <c r="UPD889" s="40"/>
      <c r="UPE889" s="40"/>
      <c r="UPF889" s="40"/>
      <c r="UPG889" s="40"/>
      <c r="UPH889" s="40"/>
      <c r="UPI889" s="40"/>
      <c r="UPJ889" s="40"/>
      <c r="UPK889" s="40"/>
      <c r="UPL889" s="40"/>
      <c r="UPM889" s="40"/>
      <c r="UPN889" s="40"/>
      <c r="UPO889" s="40"/>
      <c r="UPP889" s="40"/>
      <c r="UPQ889" s="40"/>
      <c r="UPR889" s="40"/>
      <c r="UPS889" s="40"/>
      <c r="UPT889" s="40"/>
      <c r="UPU889" s="40"/>
      <c r="UPV889" s="40"/>
      <c r="UPW889" s="40"/>
      <c r="UPX889" s="40"/>
      <c r="UPY889" s="40"/>
      <c r="UPZ889" s="40"/>
      <c r="UQA889" s="40"/>
      <c r="UQB889" s="40"/>
      <c r="UQC889" s="40"/>
      <c r="UQD889" s="40"/>
      <c r="UQE889" s="40"/>
      <c r="UQF889" s="40"/>
      <c r="UQG889" s="40"/>
      <c r="UQH889" s="40"/>
      <c r="UQI889" s="40"/>
      <c r="UQJ889" s="40"/>
      <c r="UQK889" s="40"/>
      <c r="UQL889" s="40"/>
      <c r="UQM889" s="40"/>
      <c r="UQN889" s="40"/>
      <c r="UQO889" s="40"/>
      <c r="UQP889" s="40"/>
      <c r="UQQ889" s="40"/>
      <c r="UQR889" s="40"/>
      <c r="UQS889" s="40"/>
      <c r="UQT889" s="40"/>
      <c r="UQU889" s="40"/>
      <c r="UQV889" s="40"/>
      <c r="UQW889" s="40"/>
      <c r="UQX889" s="40"/>
      <c r="UQY889" s="40"/>
      <c r="UQZ889" s="40"/>
      <c r="URA889" s="40"/>
      <c r="URB889" s="40"/>
      <c r="URC889" s="40"/>
      <c r="URD889" s="40"/>
      <c r="URE889" s="40"/>
      <c r="URF889" s="40"/>
      <c r="URG889" s="40"/>
      <c r="URH889" s="40"/>
      <c r="URI889" s="40"/>
      <c r="URJ889" s="40"/>
      <c r="URK889" s="40"/>
      <c r="URL889" s="40"/>
      <c r="URM889" s="40"/>
      <c r="URN889" s="40"/>
      <c r="URO889" s="40"/>
      <c r="URP889" s="40"/>
      <c r="URQ889" s="40"/>
      <c r="URR889" s="40"/>
      <c r="URS889" s="40"/>
      <c r="URT889" s="40"/>
      <c r="URU889" s="40"/>
      <c r="URV889" s="40"/>
      <c r="URW889" s="40"/>
      <c r="URX889" s="40"/>
      <c r="URY889" s="40"/>
      <c r="URZ889" s="40"/>
      <c r="USA889" s="40"/>
      <c r="USB889" s="40"/>
      <c r="USC889" s="40"/>
      <c r="USD889" s="40"/>
      <c r="USE889" s="40"/>
      <c r="USF889" s="40"/>
      <c r="USG889" s="40"/>
      <c r="USH889" s="40"/>
      <c r="USI889" s="40"/>
      <c r="USJ889" s="40"/>
      <c r="USK889" s="40"/>
      <c r="USL889" s="40"/>
      <c r="USM889" s="40"/>
      <c r="USN889" s="40"/>
      <c r="USO889" s="40"/>
      <c r="USP889" s="40"/>
      <c r="USQ889" s="40"/>
      <c r="USR889" s="40"/>
      <c r="USS889" s="40"/>
      <c r="UST889" s="40"/>
      <c r="USU889" s="40"/>
      <c r="USV889" s="40"/>
      <c r="USW889" s="40"/>
      <c r="USX889" s="40"/>
      <c r="USY889" s="40"/>
      <c r="USZ889" s="40"/>
      <c r="UTA889" s="40"/>
      <c r="UTB889" s="40"/>
      <c r="UTC889" s="40"/>
      <c r="UTD889" s="40"/>
      <c r="UTE889" s="40"/>
      <c r="UTF889" s="40"/>
      <c r="UTG889" s="40"/>
      <c r="UTH889" s="40"/>
      <c r="UTI889" s="40"/>
      <c r="UTJ889" s="40"/>
      <c r="UTK889" s="40"/>
      <c r="UTL889" s="40"/>
      <c r="UTM889" s="40"/>
      <c r="UTN889" s="40"/>
      <c r="UTO889" s="40"/>
      <c r="UTP889" s="40"/>
      <c r="UTQ889" s="40"/>
      <c r="UTR889" s="40"/>
      <c r="UTS889" s="40"/>
      <c r="UTT889" s="40"/>
      <c r="UTU889" s="40"/>
      <c r="UTV889" s="40"/>
      <c r="UTW889" s="40"/>
      <c r="UTX889" s="40"/>
      <c r="UTY889" s="40"/>
      <c r="UTZ889" s="40"/>
      <c r="UUA889" s="40"/>
      <c r="UUB889" s="40"/>
      <c r="UUC889" s="40"/>
      <c r="UUD889" s="40"/>
      <c r="UUE889" s="40"/>
      <c r="UUF889" s="40"/>
      <c r="UUG889" s="40"/>
      <c r="UUH889" s="40"/>
      <c r="UUI889" s="40"/>
      <c r="UUJ889" s="40"/>
      <c r="UUK889" s="40"/>
      <c r="UUL889" s="40"/>
      <c r="UUM889" s="40"/>
      <c r="UUN889" s="40"/>
      <c r="UUO889" s="40"/>
      <c r="UUP889" s="40"/>
      <c r="UUQ889" s="40"/>
      <c r="UUR889" s="40"/>
      <c r="UUS889" s="40"/>
      <c r="UUT889" s="40"/>
      <c r="UUU889" s="40"/>
      <c r="UUV889" s="40"/>
      <c r="UUW889" s="40"/>
      <c r="UUX889" s="40"/>
      <c r="UUY889" s="40"/>
      <c r="UUZ889" s="40"/>
      <c r="UVA889" s="40"/>
      <c r="UVB889" s="40"/>
      <c r="UVC889" s="40"/>
      <c r="UVD889" s="40"/>
      <c r="UVE889" s="40"/>
      <c r="UVF889" s="40"/>
      <c r="UVG889" s="40"/>
      <c r="UVH889" s="40"/>
      <c r="UVI889" s="40"/>
      <c r="UVJ889" s="40"/>
      <c r="UVK889" s="40"/>
      <c r="UVL889" s="40"/>
      <c r="UVM889" s="40"/>
      <c r="UVN889" s="40"/>
      <c r="UVO889" s="40"/>
      <c r="UVP889" s="40"/>
      <c r="UVQ889" s="40"/>
      <c r="UVR889" s="40"/>
      <c r="UVS889" s="40"/>
      <c r="UVT889" s="40"/>
      <c r="UVU889" s="40"/>
      <c r="UVV889" s="40"/>
      <c r="UVW889" s="40"/>
      <c r="UVX889" s="40"/>
      <c r="UVY889" s="40"/>
      <c r="UVZ889" s="40"/>
      <c r="UWA889" s="40"/>
      <c r="UWB889" s="40"/>
      <c r="UWC889" s="40"/>
      <c r="UWD889" s="40"/>
      <c r="UWE889" s="40"/>
      <c r="UWF889" s="40"/>
      <c r="UWG889" s="40"/>
      <c r="UWH889" s="40"/>
      <c r="UWI889" s="40"/>
      <c r="UWJ889" s="40"/>
      <c r="UWK889" s="40"/>
      <c r="UWL889" s="40"/>
      <c r="UWM889" s="40"/>
      <c r="UWN889" s="40"/>
      <c r="UWO889" s="40"/>
      <c r="UWP889" s="40"/>
      <c r="UWQ889" s="40"/>
      <c r="UWR889" s="40"/>
      <c r="UWS889" s="40"/>
      <c r="UWT889" s="40"/>
      <c r="UWU889" s="40"/>
      <c r="UWV889" s="40"/>
      <c r="UWW889" s="40"/>
      <c r="UWX889" s="40"/>
      <c r="UWY889" s="40"/>
      <c r="UWZ889" s="40"/>
      <c r="UXA889" s="40"/>
      <c r="UXB889" s="40"/>
      <c r="UXC889" s="40"/>
      <c r="UXD889" s="40"/>
      <c r="UXE889" s="40"/>
      <c r="UXF889" s="40"/>
      <c r="UXG889" s="40"/>
      <c r="UXH889" s="40"/>
      <c r="UXI889" s="40"/>
      <c r="UXJ889" s="40"/>
      <c r="UXK889" s="40"/>
      <c r="UXL889" s="40"/>
      <c r="UXM889" s="40"/>
      <c r="UXN889" s="40"/>
      <c r="UXO889" s="40"/>
      <c r="UXP889" s="40"/>
      <c r="UXQ889" s="40"/>
      <c r="UXR889" s="40"/>
      <c r="UXS889" s="40"/>
      <c r="UXT889" s="40"/>
      <c r="UXU889" s="40"/>
      <c r="UXV889" s="40"/>
      <c r="UXW889" s="40"/>
      <c r="UXX889" s="40"/>
      <c r="UXY889" s="40"/>
      <c r="UXZ889" s="40"/>
      <c r="UYA889" s="40"/>
      <c r="UYB889" s="40"/>
      <c r="UYC889" s="40"/>
      <c r="UYD889" s="40"/>
      <c r="UYE889" s="40"/>
      <c r="UYF889" s="40"/>
      <c r="UYG889" s="40"/>
      <c r="UYH889" s="40"/>
      <c r="UYI889" s="40"/>
      <c r="UYJ889" s="40"/>
      <c r="UYK889" s="40"/>
      <c r="UYL889" s="40"/>
      <c r="UYM889" s="40"/>
      <c r="UYN889" s="40"/>
      <c r="UYO889" s="40"/>
      <c r="UYP889" s="40"/>
      <c r="UYQ889" s="40"/>
      <c r="UYR889" s="40"/>
      <c r="UYS889" s="40"/>
      <c r="UYT889" s="40"/>
      <c r="UYU889" s="40"/>
      <c r="UYV889" s="40"/>
      <c r="UYW889" s="40"/>
      <c r="UYX889" s="40"/>
      <c r="UYY889" s="40"/>
      <c r="UYZ889" s="40"/>
      <c r="UZA889" s="40"/>
      <c r="UZB889" s="40"/>
      <c r="UZC889" s="40"/>
      <c r="UZD889" s="40"/>
      <c r="UZE889" s="40"/>
      <c r="UZF889" s="40"/>
      <c r="UZG889" s="40"/>
      <c r="UZH889" s="40"/>
      <c r="UZI889" s="40"/>
      <c r="UZJ889" s="40"/>
      <c r="UZK889" s="40"/>
      <c r="UZL889" s="40"/>
      <c r="UZM889" s="40"/>
      <c r="UZN889" s="40"/>
      <c r="UZO889" s="40"/>
      <c r="UZP889" s="40"/>
      <c r="UZQ889" s="40"/>
      <c r="UZR889" s="40"/>
      <c r="UZS889" s="40"/>
      <c r="UZT889" s="40"/>
      <c r="UZU889" s="40"/>
      <c r="UZV889" s="40"/>
      <c r="UZW889" s="40"/>
      <c r="UZX889" s="40"/>
      <c r="UZY889" s="40"/>
      <c r="UZZ889" s="40"/>
      <c r="VAA889" s="40"/>
      <c r="VAB889" s="40"/>
      <c r="VAC889" s="40"/>
      <c r="VAD889" s="40"/>
      <c r="VAE889" s="40"/>
      <c r="VAF889" s="40"/>
      <c r="VAG889" s="40"/>
      <c r="VAH889" s="40"/>
      <c r="VAI889" s="40"/>
      <c r="VAJ889" s="40"/>
      <c r="VAK889" s="40"/>
      <c r="VAL889" s="40"/>
      <c r="VAM889" s="40"/>
      <c r="VAN889" s="40"/>
      <c r="VAO889" s="40"/>
      <c r="VAP889" s="40"/>
      <c r="VAQ889" s="40"/>
      <c r="VAR889" s="40"/>
      <c r="VAS889" s="40"/>
      <c r="VAT889" s="40"/>
      <c r="VAU889" s="40"/>
      <c r="VAV889" s="40"/>
      <c r="VAW889" s="40"/>
      <c r="VAX889" s="40"/>
      <c r="VAY889" s="40"/>
      <c r="VAZ889" s="40"/>
      <c r="VBA889" s="40"/>
      <c r="VBB889" s="40"/>
      <c r="VBC889" s="40"/>
      <c r="VBD889" s="40"/>
      <c r="VBE889" s="40"/>
      <c r="VBF889" s="40"/>
      <c r="VBG889" s="40"/>
      <c r="VBH889" s="40"/>
      <c r="VBI889" s="40"/>
      <c r="VBJ889" s="40"/>
      <c r="VBK889" s="40"/>
      <c r="VBL889" s="40"/>
      <c r="VBM889" s="40"/>
      <c r="VBN889" s="40"/>
      <c r="VBO889" s="40"/>
      <c r="VBP889" s="40"/>
      <c r="VBQ889" s="40"/>
      <c r="VBR889" s="40"/>
      <c r="VBS889" s="40"/>
      <c r="VBT889" s="40"/>
      <c r="VBU889" s="40"/>
      <c r="VBV889" s="40"/>
      <c r="VBW889" s="40"/>
      <c r="VBX889" s="40"/>
      <c r="VBY889" s="40"/>
      <c r="VBZ889" s="40"/>
      <c r="VCA889" s="40"/>
      <c r="VCB889" s="40"/>
      <c r="VCC889" s="40"/>
      <c r="VCD889" s="40"/>
      <c r="VCE889" s="40"/>
      <c r="VCF889" s="40"/>
      <c r="VCG889" s="40"/>
      <c r="VCH889" s="40"/>
      <c r="VCI889" s="40"/>
      <c r="VCJ889" s="40"/>
      <c r="VCK889" s="40"/>
      <c r="VCL889" s="40"/>
      <c r="VCM889" s="40"/>
      <c r="VCN889" s="40"/>
      <c r="VCO889" s="40"/>
      <c r="VCP889" s="40"/>
      <c r="VCQ889" s="40"/>
      <c r="VCR889" s="40"/>
      <c r="VCS889" s="40"/>
      <c r="VCT889" s="40"/>
      <c r="VCU889" s="40"/>
      <c r="VCV889" s="40"/>
      <c r="VCW889" s="40"/>
      <c r="VCX889" s="40"/>
      <c r="VCY889" s="40"/>
      <c r="VCZ889" s="40"/>
      <c r="VDA889" s="40"/>
      <c r="VDB889" s="40"/>
      <c r="VDC889" s="40"/>
      <c r="VDD889" s="40"/>
      <c r="VDE889" s="40"/>
      <c r="VDF889" s="40"/>
      <c r="VDG889" s="40"/>
      <c r="VDH889" s="40"/>
      <c r="VDI889" s="40"/>
      <c r="VDJ889" s="40"/>
      <c r="VDK889" s="40"/>
      <c r="VDL889" s="40"/>
      <c r="VDM889" s="40"/>
      <c r="VDN889" s="40"/>
      <c r="VDO889" s="40"/>
      <c r="VDP889" s="40"/>
      <c r="VDQ889" s="40"/>
      <c r="VDR889" s="40"/>
      <c r="VDS889" s="40"/>
      <c r="VDT889" s="40"/>
      <c r="VDU889" s="40"/>
      <c r="VDV889" s="40"/>
      <c r="VDW889" s="40"/>
      <c r="VDX889" s="40"/>
      <c r="VDY889" s="40"/>
      <c r="VDZ889" s="40"/>
      <c r="VEA889" s="40"/>
      <c r="VEB889" s="40"/>
      <c r="VEC889" s="40"/>
      <c r="VED889" s="40"/>
      <c r="VEE889" s="40"/>
      <c r="VEF889" s="40"/>
      <c r="VEG889" s="40"/>
      <c r="VEH889" s="40"/>
      <c r="VEI889" s="40"/>
      <c r="VEJ889" s="40"/>
      <c r="VEK889" s="40"/>
      <c r="VEL889" s="40"/>
      <c r="VEM889" s="40"/>
      <c r="VEN889" s="40"/>
      <c r="VEO889" s="40"/>
      <c r="VEP889" s="40"/>
      <c r="VEQ889" s="40"/>
      <c r="VER889" s="40"/>
      <c r="VES889" s="40"/>
      <c r="VET889" s="40"/>
      <c r="VEU889" s="40"/>
      <c r="VEV889" s="40"/>
      <c r="VEW889" s="40"/>
      <c r="VEX889" s="40"/>
      <c r="VEY889" s="40"/>
      <c r="VEZ889" s="40"/>
      <c r="VFA889" s="40"/>
      <c r="VFB889" s="40"/>
      <c r="VFC889" s="40"/>
      <c r="VFD889" s="40"/>
      <c r="VFE889" s="40"/>
      <c r="VFF889" s="40"/>
      <c r="VFG889" s="40"/>
      <c r="VFH889" s="40"/>
      <c r="VFI889" s="40"/>
      <c r="VFJ889" s="40"/>
      <c r="VFK889" s="40"/>
      <c r="VFL889" s="40"/>
      <c r="VFM889" s="40"/>
      <c r="VFN889" s="40"/>
      <c r="VFO889" s="40"/>
      <c r="VFP889" s="40"/>
      <c r="VFQ889" s="40"/>
      <c r="VFR889" s="40"/>
      <c r="VFS889" s="40"/>
      <c r="VFT889" s="40"/>
      <c r="VFU889" s="40"/>
      <c r="VFV889" s="40"/>
      <c r="VFW889" s="40"/>
      <c r="VFX889" s="40"/>
      <c r="VFY889" s="40"/>
      <c r="VFZ889" s="40"/>
      <c r="VGA889" s="40"/>
      <c r="VGB889" s="40"/>
      <c r="VGC889" s="40"/>
      <c r="VGD889" s="40"/>
      <c r="VGE889" s="40"/>
      <c r="VGF889" s="40"/>
      <c r="VGG889" s="40"/>
      <c r="VGH889" s="40"/>
      <c r="VGI889" s="40"/>
      <c r="VGJ889" s="40"/>
      <c r="VGK889" s="40"/>
      <c r="VGL889" s="40"/>
      <c r="VGM889" s="40"/>
      <c r="VGN889" s="40"/>
      <c r="VGO889" s="40"/>
      <c r="VGP889" s="40"/>
      <c r="VGQ889" s="40"/>
      <c r="VGR889" s="40"/>
      <c r="VGS889" s="40"/>
      <c r="VGT889" s="40"/>
      <c r="VGU889" s="40"/>
      <c r="VGV889" s="40"/>
      <c r="VGW889" s="40"/>
      <c r="VGX889" s="40"/>
      <c r="VGY889" s="40"/>
      <c r="VGZ889" s="40"/>
      <c r="VHA889" s="40"/>
      <c r="VHB889" s="40"/>
      <c r="VHC889" s="40"/>
      <c r="VHD889" s="40"/>
      <c r="VHE889" s="40"/>
      <c r="VHF889" s="40"/>
      <c r="VHG889" s="40"/>
      <c r="VHH889" s="40"/>
      <c r="VHI889" s="40"/>
      <c r="VHJ889" s="40"/>
      <c r="VHK889" s="40"/>
      <c r="VHL889" s="40"/>
      <c r="VHM889" s="40"/>
      <c r="VHN889" s="40"/>
      <c r="VHO889" s="40"/>
      <c r="VHP889" s="40"/>
      <c r="VHQ889" s="40"/>
      <c r="VHR889" s="40"/>
      <c r="VHS889" s="40"/>
      <c r="VHT889" s="40"/>
      <c r="VHU889" s="40"/>
      <c r="VHV889" s="40"/>
      <c r="VHW889" s="40"/>
      <c r="VHX889" s="40"/>
      <c r="VHY889" s="40"/>
      <c r="VHZ889" s="40"/>
      <c r="VIA889" s="40"/>
      <c r="VIB889" s="40"/>
      <c r="VIC889" s="40"/>
      <c r="VID889" s="40"/>
      <c r="VIE889" s="40"/>
      <c r="VIF889" s="40"/>
      <c r="VIG889" s="40"/>
      <c r="VIH889" s="40"/>
      <c r="VII889" s="40"/>
      <c r="VIJ889" s="40"/>
      <c r="VIK889" s="40"/>
      <c r="VIL889" s="40"/>
      <c r="VIM889" s="40"/>
      <c r="VIN889" s="40"/>
      <c r="VIO889" s="40"/>
      <c r="VIP889" s="40"/>
      <c r="VIQ889" s="40"/>
      <c r="VIR889" s="40"/>
      <c r="VIS889" s="40"/>
      <c r="VIT889" s="40"/>
      <c r="VIU889" s="40"/>
      <c r="VIV889" s="40"/>
      <c r="VIW889" s="40"/>
      <c r="VIX889" s="40"/>
      <c r="VIY889" s="40"/>
      <c r="VIZ889" s="40"/>
      <c r="VJA889" s="40"/>
      <c r="VJB889" s="40"/>
      <c r="VJC889" s="40"/>
      <c r="VJD889" s="40"/>
      <c r="VJE889" s="40"/>
      <c r="VJF889" s="40"/>
      <c r="VJG889" s="40"/>
      <c r="VJH889" s="40"/>
      <c r="VJI889" s="40"/>
      <c r="VJJ889" s="40"/>
      <c r="VJK889" s="40"/>
      <c r="VJL889" s="40"/>
      <c r="VJM889" s="40"/>
      <c r="VJN889" s="40"/>
      <c r="VJO889" s="40"/>
      <c r="VJP889" s="40"/>
      <c r="VJQ889" s="40"/>
      <c r="VJR889" s="40"/>
      <c r="VJS889" s="40"/>
      <c r="VJT889" s="40"/>
      <c r="VJU889" s="40"/>
      <c r="VJV889" s="40"/>
      <c r="VJW889" s="40"/>
      <c r="VJX889" s="40"/>
      <c r="VJY889" s="40"/>
      <c r="VJZ889" s="40"/>
      <c r="VKA889" s="40"/>
      <c r="VKB889" s="40"/>
      <c r="VKC889" s="40"/>
      <c r="VKD889" s="40"/>
      <c r="VKE889" s="40"/>
      <c r="VKF889" s="40"/>
      <c r="VKG889" s="40"/>
      <c r="VKH889" s="40"/>
      <c r="VKI889" s="40"/>
      <c r="VKJ889" s="40"/>
      <c r="VKK889" s="40"/>
      <c r="VKL889" s="40"/>
      <c r="VKM889" s="40"/>
      <c r="VKN889" s="40"/>
      <c r="VKO889" s="40"/>
      <c r="VKP889" s="40"/>
      <c r="VKQ889" s="40"/>
      <c r="VKR889" s="40"/>
      <c r="VKS889" s="40"/>
      <c r="VKT889" s="40"/>
      <c r="VKU889" s="40"/>
      <c r="VKV889" s="40"/>
      <c r="VKW889" s="40"/>
      <c r="VKX889" s="40"/>
      <c r="VKY889" s="40"/>
      <c r="VKZ889" s="40"/>
      <c r="VLA889" s="40"/>
      <c r="VLB889" s="40"/>
      <c r="VLC889" s="40"/>
      <c r="VLD889" s="40"/>
      <c r="VLE889" s="40"/>
      <c r="VLF889" s="40"/>
      <c r="VLG889" s="40"/>
      <c r="VLH889" s="40"/>
      <c r="VLI889" s="40"/>
      <c r="VLJ889" s="40"/>
      <c r="VLK889" s="40"/>
      <c r="VLL889" s="40"/>
      <c r="VLM889" s="40"/>
      <c r="VLN889" s="40"/>
      <c r="VLO889" s="40"/>
      <c r="VLP889" s="40"/>
      <c r="VLQ889" s="40"/>
      <c r="VLR889" s="40"/>
      <c r="VLS889" s="40"/>
      <c r="VLT889" s="40"/>
      <c r="VLU889" s="40"/>
      <c r="VLV889" s="40"/>
      <c r="VLW889" s="40"/>
      <c r="VLX889" s="40"/>
      <c r="VLY889" s="40"/>
      <c r="VLZ889" s="40"/>
      <c r="VMA889" s="40"/>
      <c r="VMB889" s="40"/>
      <c r="VMC889" s="40"/>
      <c r="VMD889" s="40"/>
      <c r="VME889" s="40"/>
      <c r="VMF889" s="40"/>
      <c r="VMG889" s="40"/>
      <c r="VMH889" s="40"/>
      <c r="VMI889" s="40"/>
      <c r="VMJ889" s="40"/>
      <c r="VMK889" s="40"/>
      <c r="VML889" s="40"/>
      <c r="VMM889" s="40"/>
      <c r="VMN889" s="40"/>
      <c r="VMO889" s="40"/>
      <c r="VMP889" s="40"/>
      <c r="VMQ889" s="40"/>
      <c r="VMR889" s="40"/>
      <c r="VMS889" s="40"/>
      <c r="VMT889" s="40"/>
      <c r="VMU889" s="40"/>
      <c r="VMV889" s="40"/>
      <c r="VMW889" s="40"/>
      <c r="VMX889" s="40"/>
      <c r="VMY889" s="40"/>
      <c r="VMZ889" s="40"/>
      <c r="VNA889" s="40"/>
      <c r="VNB889" s="40"/>
      <c r="VNC889" s="40"/>
      <c r="VND889" s="40"/>
      <c r="VNE889" s="40"/>
      <c r="VNF889" s="40"/>
      <c r="VNG889" s="40"/>
      <c r="VNH889" s="40"/>
      <c r="VNI889" s="40"/>
      <c r="VNJ889" s="40"/>
      <c r="VNK889" s="40"/>
      <c r="VNL889" s="40"/>
      <c r="VNM889" s="40"/>
      <c r="VNN889" s="40"/>
      <c r="VNO889" s="40"/>
      <c r="VNP889" s="40"/>
      <c r="VNQ889" s="40"/>
      <c r="VNR889" s="40"/>
      <c r="VNS889" s="40"/>
      <c r="VNT889" s="40"/>
      <c r="VNU889" s="40"/>
      <c r="VNV889" s="40"/>
      <c r="VNW889" s="40"/>
      <c r="VNX889" s="40"/>
      <c r="VNY889" s="40"/>
      <c r="VNZ889" s="40"/>
      <c r="VOA889" s="40"/>
      <c r="VOB889" s="40"/>
      <c r="VOC889" s="40"/>
      <c r="VOD889" s="40"/>
      <c r="VOE889" s="40"/>
      <c r="VOF889" s="40"/>
      <c r="VOG889" s="40"/>
      <c r="VOH889" s="40"/>
      <c r="VOI889" s="40"/>
      <c r="VOJ889" s="40"/>
      <c r="VOK889" s="40"/>
      <c r="VOL889" s="40"/>
      <c r="VOM889" s="40"/>
      <c r="VON889" s="40"/>
      <c r="VOO889" s="40"/>
      <c r="VOP889" s="40"/>
      <c r="VOQ889" s="40"/>
      <c r="VOR889" s="40"/>
      <c r="VOS889" s="40"/>
      <c r="VOT889" s="40"/>
      <c r="VOU889" s="40"/>
      <c r="VOV889" s="40"/>
      <c r="VOW889" s="40"/>
      <c r="VOX889" s="40"/>
      <c r="VOY889" s="40"/>
      <c r="VOZ889" s="40"/>
      <c r="VPA889" s="40"/>
      <c r="VPB889" s="40"/>
      <c r="VPC889" s="40"/>
      <c r="VPD889" s="40"/>
      <c r="VPE889" s="40"/>
      <c r="VPF889" s="40"/>
      <c r="VPG889" s="40"/>
      <c r="VPH889" s="40"/>
      <c r="VPI889" s="40"/>
      <c r="VPJ889" s="40"/>
      <c r="VPK889" s="40"/>
      <c r="VPL889" s="40"/>
      <c r="VPM889" s="40"/>
      <c r="VPN889" s="40"/>
      <c r="VPO889" s="40"/>
      <c r="VPP889" s="40"/>
      <c r="VPQ889" s="40"/>
      <c r="VPR889" s="40"/>
      <c r="VPS889" s="40"/>
      <c r="VPT889" s="40"/>
      <c r="VPU889" s="40"/>
      <c r="VPV889" s="40"/>
      <c r="VPW889" s="40"/>
      <c r="VPX889" s="40"/>
      <c r="VPY889" s="40"/>
      <c r="VPZ889" s="40"/>
      <c r="VQA889" s="40"/>
      <c r="VQB889" s="40"/>
      <c r="VQC889" s="40"/>
      <c r="VQD889" s="40"/>
      <c r="VQE889" s="40"/>
      <c r="VQF889" s="40"/>
      <c r="VQG889" s="40"/>
      <c r="VQH889" s="40"/>
      <c r="VQI889" s="40"/>
      <c r="VQJ889" s="40"/>
      <c r="VQK889" s="40"/>
      <c r="VQL889" s="40"/>
      <c r="VQM889" s="40"/>
      <c r="VQN889" s="40"/>
      <c r="VQO889" s="40"/>
      <c r="VQP889" s="40"/>
      <c r="VQQ889" s="40"/>
      <c r="VQR889" s="40"/>
      <c r="VQS889" s="40"/>
      <c r="VQT889" s="40"/>
      <c r="VQU889" s="40"/>
      <c r="VQV889" s="40"/>
      <c r="VQW889" s="40"/>
      <c r="VQX889" s="40"/>
      <c r="VQY889" s="40"/>
      <c r="VQZ889" s="40"/>
      <c r="VRA889" s="40"/>
      <c r="VRB889" s="40"/>
      <c r="VRC889" s="40"/>
      <c r="VRD889" s="40"/>
      <c r="VRE889" s="40"/>
      <c r="VRF889" s="40"/>
      <c r="VRG889" s="40"/>
      <c r="VRH889" s="40"/>
      <c r="VRI889" s="40"/>
      <c r="VRJ889" s="40"/>
      <c r="VRK889" s="40"/>
      <c r="VRL889" s="40"/>
      <c r="VRM889" s="40"/>
      <c r="VRN889" s="40"/>
      <c r="VRO889" s="40"/>
      <c r="VRP889" s="40"/>
      <c r="VRQ889" s="40"/>
      <c r="VRR889" s="40"/>
      <c r="VRS889" s="40"/>
      <c r="VRT889" s="40"/>
      <c r="VRU889" s="40"/>
      <c r="VRV889" s="40"/>
      <c r="VRW889" s="40"/>
      <c r="VRX889" s="40"/>
      <c r="VRY889" s="40"/>
      <c r="VRZ889" s="40"/>
      <c r="VSA889" s="40"/>
      <c r="VSB889" s="40"/>
      <c r="VSC889" s="40"/>
      <c r="VSD889" s="40"/>
      <c r="VSE889" s="40"/>
      <c r="VSF889" s="40"/>
      <c r="VSG889" s="40"/>
      <c r="VSH889" s="40"/>
      <c r="VSI889" s="40"/>
      <c r="VSJ889" s="40"/>
      <c r="VSK889" s="40"/>
      <c r="VSL889" s="40"/>
      <c r="VSM889" s="40"/>
      <c r="VSN889" s="40"/>
      <c r="VSO889" s="40"/>
      <c r="VSP889" s="40"/>
      <c r="VSQ889" s="40"/>
      <c r="VSR889" s="40"/>
      <c r="VSS889" s="40"/>
      <c r="VST889" s="40"/>
      <c r="VSU889" s="40"/>
      <c r="VSV889" s="40"/>
      <c r="VSW889" s="40"/>
      <c r="VSX889" s="40"/>
      <c r="VSY889" s="40"/>
      <c r="VSZ889" s="40"/>
      <c r="VTA889" s="40"/>
      <c r="VTB889" s="40"/>
      <c r="VTC889" s="40"/>
      <c r="VTD889" s="40"/>
      <c r="VTE889" s="40"/>
      <c r="VTF889" s="40"/>
      <c r="VTG889" s="40"/>
      <c r="VTH889" s="40"/>
      <c r="VTI889" s="40"/>
      <c r="VTJ889" s="40"/>
      <c r="VTK889" s="40"/>
      <c r="VTL889" s="40"/>
      <c r="VTM889" s="40"/>
      <c r="VTN889" s="40"/>
      <c r="VTO889" s="40"/>
      <c r="VTP889" s="40"/>
      <c r="VTQ889" s="40"/>
      <c r="VTR889" s="40"/>
      <c r="VTS889" s="40"/>
      <c r="VTT889" s="40"/>
      <c r="VTU889" s="40"/>
      <c r="VTV889" s="40"/>
      <c r="VTW889" s="40"/>
      <c r="VTX889" s="40"/>
      <c r="VTY889" s="40"/>
      <c r="VTZ889" s="40"/>
      <c r="VUA889" s="40"/>
      <c r="VUB889" s="40"/>
      <c r="VUC889" s="40"/>
      <c r="VUD889" s="40"/>
      <c r="VUE889" s="40"/>
      <c r="VUF889" s="40"/>
      <c r="VUG889" s="40"/>
      <c r="VUH889" s="40"/>
      <c r="VUI889" s="40"/>
      <c r="VUJ889" s="40"/>
      <c r="VUK889" s="40"/>
      <c r="VUL889" s="40"/>
      <c r="VUM889" s="40"/>
      <c r="VUN889" s="40"/>
      <c r="VUO889" s="40"/>
      <c r="VUP889" s="40"/>
      <c r="VUQ889" s="40"/>
      <c r="VUR889" s="40"/>
      <c r="VUS889" s="40"/>
      <c r="VUT889" s="40"/>
      <c r="VUU889" s="40"/>
      <c r="VUV889" s="40"/>
      <c r="VUW889" s="40"/>
      <c r="VUX889" s="40"/>
      <c r="VUY889" s="40"/>
      <c r="VUZ889" s="40"/>
      <c r="VVA889" s="40"/>
      <c r="VVB889" s="40"/>
      <c r="VVC889" s="40"/>
      <c r="VVD889" s="40"/>
      <c r="VVE889" s="40"/>
      <c r="VVF889" s="40"/>
      <c r="VVG889" s="40"/>
      <c r="VVH889" s="40"/>
      <c r="VVI889" s="40"/>
      <c r="VVJ889" s="40"/>
      <c r="VVK889" s="40"/>
      <c r="VVL889" s="40"/>
      <c r="VVM889" s="40"/>
      <c r="VVN889" s="40"/>
      <c r="VVO889" s="40"/>
      <c r="VVP889" s="40"/>
      <c r="VVQ889" s="40"/>
      <c r="VVR889" s="40"/>
      <c r="VVS889" s="40"/>
      <c r="VVT889" s="40"/>
      <c r="VVU889" s="40"/>
      <c r="VVV889" s="40"/>
      <c r="VVW889" s="40"/>
      <c r="VVX889" s="40"/>
      <c r="VVY889" s="40"/>
      <c r="VVZ889" s="40"/>
      <c r="VWA889" s="40"/>
      <c r="VWB889" s="40"/>
      <c r="VWC889" s="40"/>
      <c r="VWD889" s="40"/>
      <c r="VWE889" s="40"/>
      <c r="VWF889" s="40"/>
      <c r="VWG889" s="40"/>
      <c r="VWH889" s="40"/>
      <c r="VWI889" s="40"/>
      <c r="VWJ889" s="40"/>
      <c r="VWK889" s="40"/>
      <c r="VWL889" s="40"/>
      <c r="VWM889" s="40"/>
      <c r="VWN889" s="40"/>
      <c r="VWO889" s="40"/>
      <c r="VWP889" s="40"/>
      <c r="VWQ889" s="40"/>
      <c r="VWR889" s="40"/>
      <c r="VWS889" s="40"/>
      <c r="VWT889" s="40"/>
      <c r="VWU889" s="40"/>
      <c r="VWV889" s="40"/>
      <c r="VWW889" s="40"/>
      <c r="VWX889" s="40"/>
      <c r="VWY889" s="40"/>
      <c r="VWZ889" s="40"/>
      <c r="VXA889" s="40"/>
      <c r="VXB889" s="40"/>
      <c r="VXC889" s="40"/>
      <c r="VXD889" s="40"/>
      <c r="VXE889" s="40"/>
      <c r="VXF889" s="40"/>
      <c r="VXG889" s="40"/>
      <c r="VXH889" s="40"/>
      <c r="VXI889" s="40"/>
      <c r="VXJ889" s="40"/>
      <c r="VXK889" s="40"/>
      <c r="VXL889" s="40"/>
      <c r="VXM889" s="40"/>
      <c r="VXN889" s="40"/>
      <c r="VXO889" s="40"/>
      <c r="VXP889" s="40"/>
      <c r="VXQ889" s="40"/>
      <c r="VXR889" s="40"/>
      <c r="VXS889" s="40"/>
      <c r="VXT889" s="40"/>
      <c r="VXU889" s="40"/>
      <c r="VXV889" s="40"/>
      <c r="VXW889" s="40"/>
      <c r="VXX889" s="40"/>
      <c r="VXY889" s="40"/>
      <c r="VXZ889" s="40"/>
      <c r="VYA889" s="40"/>
      <c r="VYB889" s="40"/>
      <c r="VYC889" s="40"/>
      <c r="VYD889" s="40"/>
      <c r="VYE889" s="40"/>
      <c r="VYF889" s="40"/>
      <c r="VYG889" s="40"/>
      <c r="VYH889" s="40"/>
      <c r="VYI889" s="40"/>
      <c r="VYJ889" s="40"/>
      <c r="VYK889" s="40"/>
      <c r="VYL889" s="40"/>
      <c r="VYM889" s="40"/>
      <c r="VYN889" s="40"/>
      <c r="VYO889" s="40"/>
      <c r="VYP889" s="40"/>
      <c r="VYQ889" s="40"/>
      <c r="VYR889" s="40"/>
      <c r="VYS889" s="40"/>
      <c r="VYT889" s="40"/>
      <c r="VYU889" s="40"/>
      <c r="VYV889" s="40"/>
      <c r="VYW889" s="40"/>
      <c r="VYX889" s="40"/>
      <c r="VYY889" s="40"/>
      <c r="VYZ889" s="40"/>
      <c r="VZA889" s="40"/>
      <c r="VZB889" s="40"/>
      <c r="VZC889" s="40"/>
      <c r="VZD889" s="40"/>
      <c r="VZE889" s="40"/>
      <c r="VZF889" s="40"/>
      <c r="VZG889" s="40"/>
      <c r="VZH889" s="40"/>
      <c r="VZI889" s="40"/>
      <c r="VZJ889" s="40"/>
      <c r="VZK889" s="40"/>
      <c r="VZL889" s="40"/>
      <c r="VZM889" s="40"/>
      <c r="VZN889" s="40"/>
      <c r="VZO889" s="40"/>
      <c r="VZP889" s="40"/>
      <c r="VZQ889" s="40"/>
      <c r="VZR889" s="40"/>
      <c r="VZS889" s="40"/>
      <c r="VZT889" s="40"/>
      <c r="VZU889" s="40"/>
      <c r="VZV889" s="40"/>
      <c r="VZW889" s="40"/>
      <c r="VZX889" s="40"/>
      <c r="VZY889" s="40"/>
      <c r="VZZ889" s="40"/>
      <c r="WAA889" s="40"/>
      <c r="WAB889" s="40"/>
      <c r="WAC889" s="40"/>
      <c r="WAD889" s="40"/>
      <c r="WAE889" s="40"/>
      <c r="WAF889" s="40"/>
      <c r="WAG889" s="40"/>
      <c r="WAH889" s="40"/>
      <c r="WAI889" s="40"/>
      <c r="WAJ889" s="40"/>
      <c r="WAK889" s="40"/>
      <c r="WAL889" s="40"/>
      <c r="WAM889" s="40"/>
      <c r="WAN889" s="40"/>
      <c r="WAO889" s="40"/>
      <c r="WAP889" s="40"/>
      <c r="WAQ889" s="40"/>
      <c r="WAR889" s="40"/>
      <c r="WAS889" s="40"/>
      <c r="WAT889" s="40"/>
      <c r="WAU889" s="40"/>
      <c r="WAV889" s="40"/>
      <c r="WAW889" s="40"/>
      <c r="WAX889" s="40"/>
      <c r="WAY889" s="40"/>
      <c r="WAZ889" s="40"/>
      <c r="WBA889" s="40"/>
      <c r="WBB889" s="40"/>
      <c r="WBC889" s="40"/>
      <c r="WBD889" s="40"/>
      <c r="WBE889" s="40"/>
      <c r="WBF889" s="40"/>
      <c r="WBG889" s="40"/>
      <c r="WBH889" s="40"/>
      <c r="WBI889" s="40"/>
      <c r="WBJ889" s="40"/>
      <c r="WBK889" s="40"/>
      <c r="WBL889" s="40"/>
      <c r="WBM889" s="40"/>
      <c r="WBN889" s="40"/>
      <c r="WBO889" s="40"/>
      <c r="WBP889" s="40"/>
      <c r="WBQ889" s="40"/>
      <c r="WBR889" s="40"/>
      <c r="WBS889" s="40"/>
      <c r="WBT889" s="40"/>
      <c r="WBU889" s="40"/>
      <c r="WBV889" s="40"/>
      <c r="WBW889" s="40"/>
      <c r="WBX889" s="40"/>
      <c r="WBY889" s="40"/>
      <c r="WBZ889" s="40"/>
      <c r="WCA889" s="40"/>
      <c r="WCB889" s="40"/>
      <c r="WCC889" s="40"/>
      <c r="WCD889" s="40"/>
      <c r="WCE889" s="40"/>
      <c r="WCF889" s="40"/>
      <c r="WCG889" s="40"/>
      <c r="WCH889" s="40"/>
      <c r="WCI889" s="40"/>
      <c r="WCJ889" s="40"/>
      <c r="WCK889" s="40"/>
      <c r="WCL889" s="40"/>
      <c r="WCM889" s="40"/>
      <c r="WCN889" s="40"/>
      <c r="WCO889" s="40"/>
      <c r="WCP889" s="40"/>
      <c r="WCQ889" s="40"/>
      <c r="WCR889" s="40"/>
      <c r="WCS889" s="40"/>
      <c r="WCT889" s="40"/>
      <c r="WCU889" s="40"/>
      <c r="WCV889" s="40"/>
      <c r="WCW889" s="40"/>
      <c r="WCX889" s="40"/>
      <c r="WCY889" s="40"/>
      <c r="WCZ889" s="40"/>
      <c r="WDA889" s="40"/>
      <c r="WDB889" s="40"/>
      <c r="WDC889" s="40"/>
      <c r="WDD889" s="40"/>
      <c r="WDE889" s="40"/>
      <c r="WDF889" s="40"/>
      <c r="WDG889" s="40"/>
      <c r="WDH889" s="40"/>
      <c r="WDI889" s="40"/>
      <c r="WDJ889" s="40"/>
      <c r="WDK889" s="40"/>
      <c r="WDL889" s="40"/>
      <c r="WDM889" s="40"/>
      <c r="WDN889" s="40"/>
      <c r="WDO889" s="40"/>
      <c r="WDP889" s="40"/>
      <c r="WDQ889" s="40"/>
      <c r="WDR889" s="40"/>
      <c r="WDS889" s="40"/>
      <c r="WDT889" s="40"/>
      <c r="WDU889" s="40"/>
      <c r="WDV889" s="40"/>
      <c r="WDW889" s="40"/>
      <c r="WDX889" s="40"/>
      <c r="WDY889" s="40"/>
      <c r="WDZ889" s="40"/>
      <c r="WEA889" s="40"/>
      <c r="WEB889" s="40"/>
      <c r="WEC889" s="40"/>
      <c r="WED889" s="40"/>
      <c r="WEE889" s="40"/>
      <c r="WEF889" s="40"/>
      <c r="WEG889" s="40"/>
      <c r="WEH889" s="40"/>
      <c r="WEI889" s="40"/>
      <c r="WEJ889" s="40"/>
      <c r="WEK889" s="40"/>
      <c r="WEL889" s="40"/>
      <c r="WEM889" s="40"/>
      <c r="WEN889" s="40"/>
      <c r="WEO889" s="40"/>
      <c r="WEP889" s="40"/>
      <c r="WEQ889" s="40"/>
      <c r="WER889" s="40"/>
      <c r="WES889" s="40"/>
      <c r="WET889" s="40"/>
      <c r="WEU889" s="40"/>
      <c r="WEV889" s="40"/>
      <c r="WEW889" s="40"/>
      <c r="WEX889" s="40"/>
      <c r="WEY889" s="40"/>
      <c r="WEZ889" s="40"/>
      <c r="WFA889" s="40"/>
      <c r="WFB889" s="40"/>
      <c r="WFC889" s="40"/>
      <c r="WFD889" s="40"/>
      <c r="WFE889" s="40"/>
      <c r="WFF889" s="40"/>
      <c r="WFG889" s="40"/>
      <c r="WFH889" s="40"/>
      <c r="WFI889" s="40"/>
      <c r="WFJ889" s="40"/>
      <c r="WFK889" s="40"/>
      <c r="WFL889" s="40"/>
      <c r="WFM889" s="40"/>
      <c r="WFN889" s="40"/>
      <c r="WFO889" s="40"/>
      <c r="WFP889" s="40"/>
      <c r="WFQ889" s="40"/>
      <c r="WFR889" s="40"/>
      <c r="WFS889" s="40"/>
      <c r="WFT889" s="40"/>
      <c r="WFU889" s="40"/>
      <c r="WFV889" s="40"/>
      <c r="WFW889" s="40"/>
      <c r="WFX889" s="40"/>
      <c r="WFY889" s="40"/>
      <c r="WFZ889" s="40"/>
      <c r="WGA889" s="40"/>
      <c r="WGB889" s="40"/>
      <c r="WGC889" s="40"/>
      <c r="WGD889" s="40"/>
      <c r="WGE889" s="40"/>
      <c r="WGF889" s="40"/>
      <c r="WGG889" s="40"/>
      <c r="WGH889" s="40"/>
      <c r="WGI889" s="40"/>
      <c r="WGJ889" s="40"/>
      <c r="WGK889" s="40"/>
      <c r="WGL889" s="40"/>
      <c r="WGM889" s="40"/>
      <c r="WGN889" s="40"/>
      <c r="WGO889" s="40"/>
      <c r="WGP889" s="40"/>
      <c r="WGQ889" s="40"/>
      <c r="WGR889" s="40"/>
      <c r="WGS889" s="40"/>
      <c r="WGT889" s="40"/>
      <c r="WGU889" s="40"/>
      <c r="WGV889" s="40"/>
      <c r="WGW889" s="40"/>
      <c r="WGX889" s="40"/>
      <c r="WGY889" s="40"/>
      <c r="WGZ889" s="40"/>
      <c r="WHA889" s="40"/>
      <c r="WHB889" s="40"/>
      <c r="WHC889" s="40"/>
      <c r="WHD889" s="40"/>
      <c r="WHE889" s="40"/>
      <c r="WHF889" s="40"/>
      <c r="WHG889" s="40"/>
      <c r="WHH889" s="40"/>
      <c r="WHI889" s="40"/>
      <c r="WHJ889" s="40"/>
      <c r="WHK889" s="40"/>
      <c r="WHL889" s="40"/>
      <c r="WHM889" s="40"/>
      <c r="WHN889" s="40"/>
      <c r="WHO889" s="40"/>
      <c r="WHP889" s="40"/>
      <c r="WHQ889" s="40"/>
      <c r="WHR889" s="40"/>
      <c r="WHS889" s="40"/>
      <c r="WHT889" s="40"/>
      <c r="WHU889" s="40"/>
      <c r="WHV889" s="40"/>
      <c r="WHW889" s="40"/>
      <c r="WHX889" s="40"/>
      <c r="WHY889" s="40"/>
      <c r="WHZ889" s="40"/>
      <c r="WIA889" s="40"/>
      <c r="WIB889" s="40"/>
      <c r="WIC889" s="40"/>
      <c r="WID889" s="40"/>
      <c r="WIE889" s="40"/>
      <c r="WIF889" s="40"/>
      <c r="WIG889" s="40"/>
      <c r="WIH889" s="40"/>
      <c r="WII889" s="40"/>
      <c r="WIJ889" s="40"/>
      <c r="WIK889" s="40"/>
      <c r="WIL889" s="40"/>
      <c r="WIM889" s="40"/>
      <c r="WIN889" s="40"/>
      <c r="WIO889" s="40"/>
      <c r="WIP889" s="40"/>
      <c r="WIQ889" s="40"/>
      <c r="WIR889" s="40"/>
      <c r="WIS889" s="40"/>
      <c r="WIT889" s="40"/>
      <c r="WIU889" s="40"/>
      <c r="WIV889" s="40"/>
      <c r="WIW889" s="40"/>
      <c r="WIX889" s="40"/>
      <c r="WIY889" s="40"/>
      <c r="WIZ889" s="40"/>
      <c r="WJA889" s="40"/>
      <c r="WJB889" s="40"/>
      <c r="WJC889" s="40"/>
      <c r="WJD889" s="40"/>
      <c r="WJE889" s="40"/>
      <c r="WJF889" s="40"/>
      <c r="WJG889" s="40"/>
      <c r="WJH889" s="40"/>
      <c r="WJI889" s="40"/>
      <c r="WJJ889" s="40"/>
      <c r="WJK889" s="40"/>
      <c r="WJL889" s="40"/>
      <c r="WJM889" s="40"/>
      <c r="WJN889" s="40"/>
      <c r="WJO889" s="40"/>
      <c r="WJP889" s="40"/>
      <c r="WJQ889" s="40"/>
      <c r="WJR889" s="40"/>
      <c r="WJS889" s="40"/>
      <c r="WJT889" s="40"/>
      <c r="WJU889" s="40"/>
      <c r="WJV889" s="40"/>
      <c r="WJW889" s="40"/>
      <c r="WJX889" s="40"/>
      <c r="WJY889" s="40"/>
      <c r="WJZ889" s="40"/>
      <c r="WKA889" s="40"/>
      <c r="WKB889" s="40"/>
      <c r="WKC889" s="40"/>
      <c r="WKD889" s="40"/>
      <c r="WKE889" s="40"/>
      <c r="WKF889" s="40"/>
      <c r="WKG889" s="40"/>
      <c r="WKH889" s="40"/>
      <c r="WKI889" s="40"/>
      <c r="WKJ889" s="40"/>
      <c r="WKK889" s="40"/>
      <c r="WKL889" s="40"/>
      <c r="WKM889" s="40"/>
      <c r="WKN889" s="40"/>
      <c r="WKO889" s="40"/>
      <c r="WKP889" s="40"/>
      <c r="WKQ889" s="40"/>
      <c r="WKR889" s="40"/>
      <c r="WKS889" s="40"/>
      <c r="WKT889" s="40"/>
      <c r="WKU889" s="40"/>
      <c r="WKV889" s="40"/>
      <c r="WKW889" s="40"/>
      <c r="WKX889" s="40"/>
      <c r="WKY889" s="40"/>
      <c r="WKZ889" s="40"/>
      <c r="WLA889" s="40"/>
      <c r="WLB889" s="40"/>
      <c r="WLC889" s="40"/>
      <c r="WLD889" s="40"/>
      <c r="WLE889" s="40"/>
      <c r="WLF889" s="40"/>
      <c r="WLG889" s="40"/>
      <c r="WLH889" s="40"/>
      <c r="WLI889" s="40"/>
      <c r="WLJ889" s="40"/>
      <c r="WLK889" s="40"/>
      <c r="WLL889" s="40"/>
      <c r="WLM889" s="40"/>
      <c r="WLN889" s="40"/>
      <c r="WLO889" s="40"/>
      <c r="WLP889" s="40"/>
      <c r="WLQ889" s="40"/>
      <c r="WLR889" s="40"/>
      <c r="WLS889" s="40"/>
      <c r="WLT889" s="40"/>
      <c r="WLU889" s="40"/>
      <c r="WLV889" s="40"/>
      <c r="WLW889" s="40"/>
      <c r="WLX889" s="40"/>
      <c r="WLY889" s="40"/>
      <c r="WLZ889" s="40"/>
      <c r="WMA889" s="40"/>
      <c r="WMB889" s="40"/>
      <c r="WMC889" s="40"/>
      <c r="WMD889" s="40"/>
      <c r="WME889" s="40"/>
      <c r="WMF889" s="40"/>
      <c r="WMG889" s="40"/>
      <c r="WMH889" s="40"/>
      <c r="WMI889" s="40"/>
      <c r="WMJ889" s="40"/>
      <c r="WMK889" s="40"/>
      <c r="WML889" s="40"/>
      <c r="WMM889" s="40"/>
      <c r="WMN889" s="40"/>
      <c r="WMO889" s="40"/>
      <c r="WMP889" s="40"/>
      <c r="WMQ889" s="40"/>
      <c r="WMR889" s="40"/>
      <c r="WMS889" s="40"/>
      <c r="WMT889" s="40"/>
      <c r="WMU889" s="40"/>
      <c r="WMV889" s="40"/>
      <c r="WMW889" s="40"/>
      <c r="WMX889" s="40"/>
      <c r="WMY889" s="40"/>
      <c r="WMZ889" s="40"/>
      <c r="WNA889" s="40"/>
      <c r="WNB889" s="40"/>
      <c r="WNC889" s="40"/>
      <c r="WND889" s="40"/>
      <c r="WNE889" s="40"/>
      <c r="WNF889" s="40"/>
      <c r="WNG889" s="40"/>
      <c r="WNH889" s="40"/>
      <c r="WNI889" s="40"/>
      <c r="WNJ889" s="40"/>
      <c r="WNK889" s="40"/>
      <c r="WNL889" s="40"/>
      <c r="WNM889" s="40"/>
      <c r="WNN889" s="40"/>
      <c r="WNO889" s="40"/>
      <c r="WNP889" s="40"/>
      <c r="WNQ889" s="40"/>
      <c r="WNR889" s="40"/>
      <c r="WNS889" s="40"/>
      <c r="WNT889" s="40"/>
      <c r="WNU889" s="40"/>
      <c r="WNV889" s="40"/>
      <c r="WNW889" s="40"/>
      <c r="WNX889" s="40"/>
      <c r="WNY889" s="40"/>
      <c r="WNZ889" s="40"/>
      <c r="WOA889" s="40"/>
      <c r="WOB889" s="40"/>
      <c r="WOC889" s="40"/>
      <c r="WOD889" s="40"/>
      <c r="WOE889" s="40"/>
      <c r="WOF889" s="40"/>
      <c r="WOG889" s="40"/>
      <c r="WOH889" s="40"/>
      <c r="WOI889" s="40"/>
      <c r="WOJ889" s="40"/>
      <c r="WOK889" s="40"/>
      <c r="WOL889" s="40"/>
      <c r="WOM889" s="40"/>
      <c r="WON889" s="40"/>
      <c r="WOO889" s="40"/>
      <c r="WOP889" s="40"/>
      <c r="WOQ889" s="40"/>
      <c r="WOR889" s="40"/>
      <c r="WOS889" s="40"/>
      <c r="WOT889" s="40"/>
      <c r="WOU889" s="40"/>
      <c r="WOV889" s="40"/>
      <c r="WOW889" s="40"/>
      <c r="WOX889" s="40"/>
      <c r="WOY889" s="40"/>
      <c r="WOZ889" s="40"/>
      <c r="WPA889" s="40"/>
      <c r="WPB889" s="40"/>
      <c r="WPC889" s="40"/>
      <c r="WPD889" s="40"/>
      <c r="WPE889" s="40"/>
      <c r="WPF889" s="40"/>
      <c r="WPG889" s="40"/>
      <c r="WPH889" s="40"/>
      <c r="WPI889" s="40"/>
      <c r="WPJ889" s="40"/>
      <c r="WPK889" s="40"/>
      <c r="WPL889" s="40"/>
      <c r="WPM889" s="40"/>
      <c r="WPN889" s="40"/>
      <c r="WPO889" s="40"/>
      <c r="WPP889" s="40"/>
      <c r="WPQ889" s="40"/>
      <c r="WPR889" s="40"/>
      <c r="WPS889" s="40"/>
      <c r="WPT889" s="40"/>
      <c r="WPU889" s="40"/>
      <c r="WPV889" s="40"/>
      <c r="WPW889" s="40"/>
      <c r="WPX889" s="40"/>
      <c r="WPY889" s="40"/>
      <c r="WPZ889" s="40"/>
      <c r="WQA889" s="40"/>
      <c r="WQB889" s="40"/>
      <c r="WQC889" s="40"/>
      <c r="WQD889" s="40"/>
      <c r="WQE889" s="40"/>
      <c r="WQF889" s="40"/>
      <c r="WQG889" s="40"/>
      <c r="WQH889" s="40"/>
      <c r="WQI889" s="40"/>
      <c r="WQJ889" s="40"/>
      <c r="WQK889" s="40"/>
      <c r="WQL889" s="40"/>
      <c r="WQM889" s="40"/>
      <c r="WQN889" s="40"/>
      <c r="WQO889" s="40"/>
      <c r="WQP889" s="40"/>
      <c r="WQQ889" s="40"/>
      <c r="WQR889" s="40"/>
      <c r="WQS889" s="40"/>
      <c r="WQT889" s="40"/>
      <c r="WQU889" s="40"/>
      <c r="WQV889" s="40"/>
      <c r="WQW889" s="40"/>
      <c r="WQX889" s="40"/>
      <c r="WQY889" s="40"/>
      <c r="WQZ889" s="40"/>
      <c r="WRA889" s="40"/>
      <c r="WRB889" s="40"/>
      <c r="WRC889" s="40"/>
      <c r="WRD889" s="40"/>
      <c r="WRE889" s="40"/>
      <c r="WRF889" s="40"/>
      <c r="WRG889" s="40"/>
      <c r="WRH889" s="40"/>
      <c r="WRI889" s="40"/>
      <c r="WRJ889" s="40"/>
      <c r="WRK889" s="40"/>
      <c r="WRL889" s="40"/>
      <c r="WRM889" s="40"/>
      <c r="WRN889" s="40"/>
      <c r="WRO889" s="40"/>
      <c r="WRP889" s="40"/>
      <c r="WRQ889" s="40"/>
      <c r="WRR889" s="40"/>
      <c r="WRS889" s="40"/>
      <c r="WRT889" s="40"/>
      <c r="WRU889" s="40"/>
      <c r="WRV889" s="40"/>
      <c r="WRW889" s="40"/>
      <c r="WRX889" s="40"/>
      <c r="WRY889" s="40"/>
      <c r="WRZ889" s="40"/>
      <c r="WSA889" s="40"/>
      <c r="WSB889" s="40"/>
      <c r="WSC889" s="40"/>
      <c r="WSD889" s="40"/>
      <c r="WSE889" s="40"/>
      <c r="WSF889" s="40"/>
      <c r="WSG889" s="40"/>
      <c r="WSH889" s="40"/>
      <c r="WSI889" s="40"/>
      <c r="WSJ889" s="40"/>
      <c r="WSK889" s="40"/>
      <c r="WSL889" s="40"/>
      <c r="WSM889" s="40"/>
      <c r="WSN889" s="40"/>
      <c r="WSO889" s="40"/>
      <c r="WSP889" s="40"/>
      <c r="WSQ889" s="40"/>
      <c r="WSR889" s="40"/>
      <c r="WSS889" s="40"/>
      <c r="WST889" s="40"/>
      <c r="WSU889" s="40"/>
      <c r="WSV889" s="40"/>
      <c r="WSW889" s="40"/>
      <c r="WSX889" s="40"/>
      <c r="WSY889" s="40"/>
      <c r="WSZ889" s="40"/>
      <c r="WTA889" s="40"/>
      <c r="WTB889" s="40"/>
      <c r="WTC889" s="40"/>
      <c r="WTD889" s="40"/>
      <c r="WTE889" s="40"/>
      <c r="WTF889" s="40"/>
      <c r="WTG889" s="40"/>
      <c r="WTH889" s="40"/>
      <c r="WTI889" s="40"/>
      <c r="WTJ889" s="40"/>
      <c r="WTK889" s="40"/>
      <c r="WTL889" s="40"/>
      <c r="WTM889" s="40"/>
      <c r="WTN889" s="40"/>
      <c r="WTO889" s="40"/>
      <c r="WTP889" s="40"/>
      <c r="WTQ889" s="40"/>
      <c r="WTR889" s="40"/>
      <c r="WTS889" s="40"/>
      <c r="WTT889" s="40"/>
      <c r="WTU889" s="40"/>
      <c r="WTV889" s="40"/>
      <c r="WTW889" s="40"/>
      <c r="WTX889" s="40"/>
      <c r="WTY889" s="40"/>
      <c r="WTZ889" s="40"/>
      <c r="WUA889" s="40"/>
      <c r="WUB889" s="40"/>
      <c r="WUC889" s="40"/>
      <c r="WUD889" s="40"/>
      <c r="WUE889" s="40"/>
      <c r="WUF889" s="40"/>
      <c r="WUG889" s="40"/>
      <c r="WUH889" s="40"/>
      <c r="WUI889" s="40"/>
      <c r="WUJ889" s="40"/>
      <c r="WUK889" s="40"/>
      <c r="WUL889" s="40"/>
      <c r="WUM889" s="40"/>
      <c r="WUN889" s="40"/>
      <c r="WUO889" s="40"/>
      <c r="WUP889" s="40"/>
      <c r="WUQ889" s="40"/>
      <c r="WUR889" s="40"/>
      <c r="WUS889" s="40"/>
      <c r="WUT889" s="40"/>
      <c r="WUU889" s="40"/>
      <c r="WUV889" s="40"/>
      <c r="WUW889" s="40"/>
      <c r="WUX889" s="40"/>
      <c r="WUY889" s="40"/>
      <c r="WUZ889" s="40"/>
      <c r="WVA889" s="40"/>
      <c r="WVB889" s="40"/>
      <c r="WVC889" s="40"/>
      <c r="WVD889" s="40"/>
      <c r="WVE889" s="40"/>
      <c r="WVF889" s="40"/>
      <c r="WVG889" s="40"/>
      <c r="WVH889" s="40"/>
      <c r="WVI889" s="40"/>
      <c r="WVJ889" s="40"/>
      <c r="WVK889" s="40"/>
      <c r="WVL889" s="40"/>
      <c r="WVM889" s="40"/>
      <c r="WVN889" s="40"/>
      <c r="WVO889" s="40"/>
      <c r="WVP889" s="40"/>
      <c r="WVQ889" s="40"/>
      <c r="WVR889" s="40"/>
      <c r="WVS889" s="40"/>
      <c r="WVT889" s="40"/>
      <c r="WVU889" s="40"/>
      <c r="WVV889" s="40"/>
      <c r="WVW889" s="40"/>
      <c r="WVX889" s="40"/>
      <c r="WVY889" s="40"/>
      <c r="WVZ889" s="40"/>
      <c r="WWA889" s="40"/>
      <c r="WWB889" s="40"/>
      <c r="WWC889" s="40"/>
      <c r="WWD889" s="40"/>
      <c r="WWE889" s="40"/>
      <c r="WWF889" s="40"/>
      <c r="WWG889" s="40"/>
      <c r="WWH889" s="40"/>
      <c r="WWI889" s="40"/>
      <c r="WWJ889" s="40"/>
      <c r="WWK889" s="40"/>
      <c r="WWL889" s="40"/>
      <c r="WWM889" s="40"/>
      <c r="WWN889" s="40"/>
      <c r="WWO889" s="40"/>
      <c r="WWP889" s="40"/>
      <c r="WWQ889" s="40"/>
      <c r="WWR889" s="40"/>
      <c r="WWS889" s="40"/>
      <c r="WWT889" s="40"/>
      <c r="WWU889" s="40"/>
      <c r="WWV889" s="40"/>
      <c r="WWW889" s="40"/>
      <c r="WWX889" s="40"/>
      <c r="WWY889" s="40"/>
      <c r="WWZ889" s="40"/>
      <c r="WXA889" s="40"/>
      <c r="WXB889" s="40"/>
      <c r="WXC889" s="40"/>
      <c r="WXD889" s="40"/>
      <c r="WXE889" s="40"/>
      <c r="WXF889" s="40"/>
      <c r="WXG889" s="40"/>
      <c r="WXH889" s="40"/>
      <c r="WXI889" s="40"/>
      <c r="WXJ889" s="40"/>
      <c r="WXK889" s="40"/>
      <c r="WXL889" s="40"/>
      <c r="WXM889" s="40"/>
      <c r="WXN889" s="40"/>
      <c r="WXO889" s="40"/>
      <c r="WXP889" s="40"/>
      <c r="WXQ889" s="40"/>
      <c r="WXR889" s="40"/>
      <c r="WXS889" s="40"/>
      <c r="WXT889" s="40"/>
      <c r="WXU889" s="40"/>
      <c r="WXV889" s="40"/>
      <c r="WXW889" s="40"/>
      <c r="WXX889" s="40"/>
      <c r="WXY889" s="40"/>
      <c r="WXZ889" s="40"/>
      <c r="WYA889" s="40"/>
      <c r="WYB889" s="40"/>
      <c r="WYC889" s="40"/>
      <c r="WYD889" s="40"/>
      <c r="WYE889" s="40"/>
      <c r="WYF889" s="40"/>
      <c r="WYG889" s="40"/>
      <c r="WYH889" s="40"/>
      <c r="WYI889" s="40"/>
      <c r="WYJ889" s="40"/>
      <c r="WYK889" s="40"/>
      <c r="WYL889" s="40"/>
      <c r="WYM889" s="40"/>
      <c r="WYN889" s="40"/>
      <c r="WYO889" s="40"/>
      <c r="WYP889" s="40"/>
      <c r="WYQ889" s="40"/>
      <c r="WYR889" s="40"/>
      <c r="WYS889" s="40"/>
      <c r="WYT889" s="40"/>
      <c r="WYU889" s="40"/>
      <c r="WYV889" s="40"/>
      <c r="WYW889" s="40"/>
      <c r="WYX889" s="40"/>
      <c r="WYY889" s="40"/>
      <c r="WYZ889" s="40"/>
      <c r="WZA889" s="40"/>
      <c r="WZB889" s="40"/>
      <c r="WZC889" s="40"/>
      <c r="WZD889" s="40"/>
      <c r="WZE889" s="40"/>
      <c r="WZF889" s="40"/>
      <c r="WZG889" s="40"/>
      <c r="WZH889" s="40"/>
      <c r="WZI889" s="40"/>
      <c r="WZJ889" s="40"/>
      <c r="WZK889" s="40"/>
      <c r="WZL889" s="40"/>
      <c r="WZM889" s="40"/>
      <c r="WZN889" s="40"/>
      <c r="WZO889" s="40"/>
      <c r="WZP889" s="40"/>
      <c r="WZQ889" s="40"/>
      <c r="WZR889" s="40"/>
      <c r="WZS889" s="40"/>
      <c r="WZT889" s="40"/>
      <c r="WZU889" s="40"/>
      <c r="WZV889" s="40"/>
      <c r="WZW889" s="40"/>
      <c r="WZX889" s="40"/>
      <c r="WZY889" s="40"/>
      <c r="WZZ889" s="40"/>
      <c r="XAA889" s="40"/>
      <c r="XAB889" s="40"/>
      <c r="XAC889" s="40"/>
      <c r="XAD889" s="40"/>
      <c r="XAE889" s="40"/>
      <c r="XAF889" s="40"/>
      <c r="XAG889" s="40"/>
      <c r="XAH889" s="40"/>
      <c r="XAI889" s="40"/>
      <c r="XAJ889" s="40"/>
      <c r="XAK889" s="40"/>
      <c r="XAL889" s="40"/>
      <c r="XAM889" s="40"/>
      <c r="XAN889" s="40"/>
      <c r="XAO889" s="40"/>
      <c r="XAP889" s="40"/>
      <c r="XAQ889" s="40"/>
      <c r="XAR889" s="40"/>
      <c r="XAS889" s="40"/>
      <c r="XAT889" s="40"/>
      <c r="XAU889" s="40"/>
      <c r="XAV889" s="40"/>
      <c r="XAW889" s="40"/>
      <c r="XAX889" s="40"/>
      <c r="XAY889" s="40"/>
      <c r="XAZ889" s="40"/>
      <c r="XBA889" s="40"/>
      <c r="XBB889" s="40"/>
      <c r="XBC889" s="40"/>
      <c r="XBD889" s="40"/>
      <c r="XBE889" s="40"/>
      <c r="XBF889" s="40"/>
      <c r="XBG889" s="40"/>
      <c r="XBH889" s="40"/>
      <c r="XBI889" s="40"/>
      <c r="XBJ889" s="40"/>
      <c r="XBK889" s="40"/>
      <c r="XBL889" s="40"/>
      <c r="XBM889" s="40"/>
      <c r="XBN889" s="40"/>
      <c r="XBO889" s="40"/>
      <c r="XBP889" s="40"/>
      <c r="XBQ889" s="40"/>
      <c r="XBR889" s="40"/>
      <c r="XBS889" s="40"/>
      <c r="XBT889" s="40"/>
      <c r="XBU889" s="40"/>
      <c r="XBV889" s="40"/>
      <c r="XBW889" s="40"/>
      <c r="XBX889" s="40"/>
      <c r="XBY889" s="40"/>
      <c r="XBZ889" s="40"/>
      <c r="XCA889" s="40"/>
      <c r="XCB889" s="40"/>
      <c r="XCC889" s="40"/>
      <c r="XCD889" s="40"/>
      <c r="XCE889" s="40"/>
      <c r="XCF889" s="40"/>
      <c r="XCG889" s="40"/>
      <c r="XCH889" s="40"/>
      <c r="XCI889" s="40"/>
      <c r="XCJ889" s="40"/>
      <c r="XCK889" s="40"/>
      <c r="XCL889" s="40"/>
      <c r="XCM889" s="40"/>
      <c r="XCN889" s="40"/>
      <c r="XCO889" s="40"/>
      <c r="XCP889" s="40"/>
      <c r="XCQ889" s="40"/>
      <c r="XCR889" s="40"/>
      <c r="XCS889" s="40"/>
      <c r="XCT889" s="40"/>
      <c r="XCU889" s="40"/>
      <c r="XCV889" s="40"/>
      <c r="XCW889" s="40"/>
      <c r="XCX889" s="40"/>
      <c r="XCY889" s="40"/>
      <c r="XCZ889" s="40"/>
      <c r="XDA889" s="40"/>
      <c r="XDB889" s="40"/>
      <c r="XDC889" s="40"/>
      <c r="XDD889" s="40"/>
      <c r="XDE889" s="40"/>
      <c r="XDF889" s="40"/>
      <c r="XDG889" s="40"/>
      <c r="XDH889" s="40"/>
      <c r="XDI889" s="40"/>
      <c r="XDJ889" s="40"/>
      <c r="XDK889" s="40"/>
      <c r="XDL889" s="40"/>
      <c r="XDM889" s="40"/>
      <c r="XDN889" s="40"/>
      <c r="XDO889" s="40"/>
      <c r="XDP889" s="40"/>
      <c r="XDQ889" s="40"/>
      <c r="XDR889" s="40"/>
      <c r="XDS889" s="40"/>
      <c r="XDT889" s="40"/>
      <c r="XDU889" s="40"/>
      <c r="XDV889" s="40"/>
      <c r="XDW889" s="40"/>
      <c r="XDX889" s="40"/>
      <c r="XDY889" s="40"/>
      <c r="XDZ889" s="40"/>
      <c r="XEA889" s="40"/>
      <c r="XEB889" s="40"/>
      <c r="XEC889" s="40"/>
      <c r="XED889" s="40"/>
      <c r="XEE889" s="40"/>
      <c r="XEF889" s="40"/>
      <c r="XEG889" s="40"/>
      <c r="XEH889" s="40"/>
    </row>
    <row r="890" spans="1:16362" ht="15" customHeight="1" x14ac:dyDescent="0.25">
      <c r="A890" s="792" t="s">
        <v>265</v>
      </c>
      <c r="B890" s="792"/>
      <c r="C890" s="792"/>
      <c r="D890" s="792"/>
      <c r="E890" s="792"/>
      <c r="F890" s="792"/>
      <c r="G890" s="792"/>
      <c r="H890" s="792"/>
      <c r="I890" s="792"/>
      <c r="J890" s="592"/>
      <c r="K890" s="241"/>
      <c r="L890" s="241"/>
      <c r="M890" s="241"/>
      <c r="N890" s="241"/>
      <c r="O890" s="241"/>
      <c r="P890" s="241"/>
      <c r="Q890" s="241"/>
      <c r="R890" s="241"/>
      <c r="S890" s="241"/>
      <c r="T890" s="241"/>
      <c r="U890" s="241"/>
      <c r="V890" s="241"/>
      <c r="W890" s="241"/>
      <c r="X890" s="241"/>
      <c r="Y890" s="241"/>
      <c r="Z890" s="241"/>
      <c r="AA890" s="241"/>
      <c r="AB890" s="241"/>
      <c r="AC890" s="241"/>
      <c r="AD890" s="241"/>
      <c r="AE890" s="241"/>
      <c r="AF890" s="241"/>
      <c r="AG890" s="241"/>
      <c r="AH890" s="241"/>
      <c r="AI890" s="241"/>
      <c r="AJ890" s="241"/>
      <c r="AK890" s="241"/>
      <c r="AL890" s="241"/>
      <c r="AM890" s="241"/>
      <c r="AN890" s="241"/>
      <c r="AO890" s="241"/>
      <c r="AP890" s="241"/>
      <c r="AQ890" s="241"/>
      <c r="AR890" s="241"/>
      <c r="AS890" s="241"/>
      <c r="AT890" s="241"/>
      <c r="AU890" s="241"/>
      <c r="AV890" s="241"/>
      <c r="AW890" s="241"/>
      <c r="AX890" s="241"/>
      <c r="AY890" s="241"/>
      <c r="AZ890" s="241"/>
      <c r="BA890" s="241"/>
      <c r="BB890" s="241"/>
      <c r="BC890" s="241"/>
      <c r="BD890" s="241"/>
      <c r="BE890" s="241"/>
      <c r="BF890" s="241"/>
      <c r="BG890" s="241"/>
      <c r="BH890" s="241"/>
      <c r="BI890" s="241"/>
      <c r="BJ890" s="241"/>
      <c r="BK890" s="241"/>
      <c r="BL890" s="241"/>
      <c r="BM890" s="241"/>
      <c r="BN890" s="241"/>
      <c r="BO890" s="241"/>
      <c r="BP890" s="241"/>
      <c r="BQ890" s="241"/>
      <c r="BR890" s="241"/>
      <c r="BS890" s="241"/>
      <c r="BT890" s="241"/>
      <c r="BU890" s="241"/>
      <c r="BV890" s="241"/>
      <c r="BW890" s="241"/>
      <c r="BX890" s="241"/>
      <c r="BY890" s="241"/>
      <c r="BZ890" s="241"/>
      <c r="CA890" s="241"/>
      <c r="CB890" s="241"/>
      <c r="CC890" s="241"/>
      <c r="CD890" s="241"/>
      <c r="CE890" s="241"/>
      <c r="CF890" s="241"/>
      <c r="CG890" s="241"/>
      <c r="CH890" s="241"/>
      <c r="CI890" s="241"/>
      <c r="CJ890" s="241"/>
      <c r="CK890" s="241"/>
      <c r="CL890" s="241"/>
      <c r="CM890" s="241"/>
      <c r="CN890" s="241"/>
      <c r="CO890" s="241"/>
      <c r="CP890" s="241"/>
      <c r="CQ890" s="241"/>
      <c r="CR890" s="40"/>
      <c r="CS890" s="40"/>
      <c r="CT890" s="40"/>
      <c r="CU890" s="40"/>
      <c r="CV890" s="40"/>
      <c r="CW890" s="40"/>
      <c r="CX890" s="40"/>
      <c r="CY890" s="40"/>
      <c r="CZ890" s="40"/>
      <c r="DA890" s="40"/>
      <c r="DB890" s="40"/>
      <c r="DC890" s="40"/>
      <c r="DD890" s="40"/>
      <c r="DE890" s="40"/>
      <c r="DF890" s="40"/>
      <c r="DG890" s="40"/>
      <c r="DH890" s="40"/>
      <c r="DI890" s="40"/>
      <c r="DJ890" s="40"/>
      <c r="DK890" s="40"/>
      <c r="DL890" s="40"/>
      <c r="DM890" s="40"/>
      <c r="DN890" s="40"/>
      <c r="DO890" s="40"/>
      <c r="DP890" s="40"/>
      <c r="DQ890" s="40"/>
      <c r="DR890" s="40"/>
      <c r="DS890" s="40"/>
      <c r="DT890" s="40"/>
      <c r="DU890" s="40"/>
      <c r="DV890" s="40"/>
      <c r="DW890" s="40"/>
      <c r="DX890" s="40"/>
      <c r="DY890" s="40"/>
      <c r="DZ890" s="40"/>
      <c r="EA890" s="40"/>
      <c r="EB890" s="40"/>
      <c r="EC890" s="40"/>
      <c r="ED890" s="40"/>
      <c r="EE890" s="40"/>
      <c r="EF890" s="40"/>
      <c r="EG890" s="40"/>
      <c r="EH890" s="40"/>
      <c r="EI890" s="40"/>
      <c r="EJ890" s="40"/>
      <c r="EK890" s="40"/>
      <c r="EL890" s="40"/>
      <c r="EM890" s="40"/>
      <c r="EN890" s="40"/>
      <c r="EO890" s="40"/>
      <c r="EP890" s="40"/>
      <c r="EQ890" s="40"/>
      <c r="ER890" s="40"/>
      <c r="ES890" s="40"/>
      <c r="ET890" s="40"/>
      <c r="EU890" s="40"/>
      <c r="EV890" s="40"/>
      <c r="EW890" s="40"/>
      <c r="EX890" s="40"/>
      <c r="EY890" s="40"/>
      <c r="EZ890" s="40"/>
      <c r="FA890" s="40"/>
      <c r="FB890" s="40"/>
      <c r="FC890" s="40"/>
      <c r="FD890" s="40"/>
      <c r="FE890" s="40"/>
      <c r="FF890" s="40"/>
      <c r="FG890" s="40"/>
      <c r="FH890" s="40"/>
      <c r="FI890" s="40"/>
      <c r="FJ890" s="40"/>
      <c r="FK890" s="40"/>
      <c r="FL890" s="40"/>
      <c r="FM890" s="40"/>
      <c r="FN890" s="40"/>
      <c r="FO890" s="40"/>
      <c r="FP890" s="40"/>
      <c r="FQ890" s="40"/>
      <c r="FR890" s="40"/>
      <c r="FS890" s="40"/>
      <c r="FT890" s="40"/>
      <c r="FU890" s="40"/>
      <c r="FV890" s="40"/>
      <c r="FW890" s="40"/>
      <c r="FX890" s="40"/>
      <c r="FY890" s="40"/>
      <c r="FZ890" s="40"/>
      <c r="GA890" s="40"/>
      <c r="GB890" s="40"/>
      <c r="GC890" s="40"/>
      <c r="GD890" s="40"/>
      <c r="GE890" s="40"/>
      <c r="GF890" s="40"/>
      <c r="GG890" s="40"/>
      <c r="GH890" s="40"/>
      <c r="GI890" s="40"/>
      <c r="GJ890" s="40"/>
      <c r="GK890" s="40"/>
      <c r="GL890" s="40"/>
      <c r="GM890" s="40"/>
      <c r="GN890" s="40"/>
      <c r="GO890" s="40"/>
      <c r="GP890" s="40"/>
      <c r="GQ890" s="40"/>
      <c r="GR890" s="40"/>
      <c r="GS890" s="40"/>
      <c r="GT890" s="40"/>
      <c r="GU890" s="40"/>
      <c r="GV890" s="40"/>
      <c r="GW890" s="40"/>
      <c r="GX890" s="40"/>
      <c r="GY890" s="40"/>
      <c r="GZ890" s="40"/>
      <c r="HA890" s="40"/>
      <c r="HB890" s="40"/>
      <c r="HC890" s="40"/>
      <c r="HD890" s="40"/>
      <c r="HE890" s="40"/>
      <c r="HF890" s="40"/>
      <c r="HG890" s="40"/>
      <c r="HH890" s="40"/>
      <c r="HI890" s="40"/>
      <c r="HJ890" s="40"/>
      <c r="HK890" s="40"/>
      <c r="HL890" s="40"/>
      <c r="HM890" s="40"/>
      <c r="HN890" s="40"/>
      <c r="HO890" s="40"/>
      <c r="HP890" s="40"/>
      <c r="HQ890" s="40"/>
      <c r="HR890" s="40"/>
      <c r="HS890" s="40"/>
      <c r="HT890" s="40"/>
      <c r="HU890" s="40"/>
      <c r="HV890" s="40"/>
      <c r="HW890" s="40"/>
      <c r="HX890" s="40"/>
      <c r="HY890" s="40"/>
      <c r="HZ890" s="40"/>
      <c r="IA890" s="40"/>
      <c r="IB890" s="40"/>
      <c r="IC890" s="40"/>
      <c r="ID890" s="40"/>
      <c r="IE890" s="40"/>
      <c r="IF890" s="40"/>
      <c r="IG890" s="40"/>
      <c r="IH890" s="40"/>
      <c r="II890" s="40"/>
      <c r="IJ890" s="40"/>
      <c r="IK890" s="40"/>
      <c r="IL890" s="40"/>
      <c r="IM890" s="40"/>
      <c r="IN890" s="40"/>
      <c r="IO890" s="40"/>
      <c r="IP890" s="40"/>
      <c r="IQ890" s="40"/>
      <c r="IR890" s="40"/>
      <c r="IS890" s="40"/>
      <c r="IT890" s="40"/>
      <c r="IU890" s="40"/>
      <c r="IV890" s="40"/>
      <c r="IW890" s="40"/>
      <c r="IX890" s="40"/>
      <c r="IY890" s="40"/>
      <c r="IZ890" s="40"/>
      <c r="JA890" s="40"/>
      <c r="JB890" s="40"/>
      <c r="JC890" s="40"/>
      <c r="JD890" s="40"/>
      <c r="JE890" s="40"/>
      <c r="JF890" s="40"/>
      <c r="JG890" s="40"/>
      <c r="JH890" s="40"/>
      <c r="JI890" s="40"/>
      <c r="JJ890" s="40"/>
      <c r="JK890" s="40"/>
      <c r="JL890" s="40"/>
      <c r="JM890" s="40"/>
      <c r="JN890" s="40"/>
      <c r="JO890" s="40"/>
      <c r="JP890" s="40"/>
      <c r="JQ890" s="40"/>
      <c r="JR890" s="40"/>
      <c r="JS890" s="40"/>
      <c r="JT890" s="40"/>
      <c r="JU890" s="40"/>
      <c r="JV890" s="40"/>
      <c r="JW890" s="40"/>
      <c r="JX890" s="40"/>
      <c r="JY890" s="40"/>
      <c r="JZ890" s="40"/>
      <c r="KA890" s="40"/>
      <c r="KB890" s="40"/>
      <c r="KC890" s="40"/>
      <c r="KD890" s="40"/>
      <c r="KE890" s="40"/>
      <c r="KF890" s="40"/>
      <c r="KG890" s="40"/>
      <c r="KH890" s="40"/>
      <c r="KI890" s="40"/>
      <c r="KJ890" s="40"/>
      <c r="KK890" s="40"/>
      <c r="KL890" s="40"/>
      <c r="KM890" s="40"/>
      <c r="KN890" s="40"/>
      <c r="KO890" s="40"/>
      <c r="KP890" s="40"/>
      <c r="KQ890" s="40"/>
      <c r="KR890" s="40"/>
      <c r="KS890" s="40"/>
      <c r="KT890" s="40"/>
      <c r="KU890" s="40"/>
      <c r="KV890" s="40"/>
      <c r="KW890" s="40"/>
      <c r="KX890" s="40"/>
      <c r="KY890" s="40"/>
      <c r="KZ890" s="40"/>
      <c r="LA890" s="40"/>
      <c r="LB890" s="40"/>
      <c r="LC890" s="40"/>
      <c r="LD890" s="40"/>
      <c r="LE890" s="40"/>
      <c r="LF890" s="40"/>
      <c r="LG890" s="40"/>
      <c r="LH890" s="40"/>
      <c r="LI890" s="40"/>
      <c r="LJ890" s="40"/>
      <c r="LK890" s="40"/>
      <c r="LL890" s="40"/>
      <c r="LM890" s="40"/>
      <c r="LN890" s="40"/>
      <c r="LO890" s="40"/>
      <c r="LP890" s="40"/>
      <c r="LQ890" s="40"/>
      <c r="LR890" s="40"/>
      <c r="LS890" s="40"/>
      <c r="LT890" s="40"/>
      <c r="LU890" s="40"/>
      <c r="LV890" s="40"/>
      <c r="LW890" s="40"/>
      <c r="LX890" s="40"/>
      <c r="LY890" s="40"/>
      <c r="LZ890" s="40"/>
      <c r="MA890" s="40"/>
      <c r="MB890" s="40"/>
      <c r="MC890" s="40"/>
      <c r="MD890" s="40"/>
      <c r="ME890" s="40"/>
      <c r="MF890" s="40"/>
      <c r="MG890" s="40"/>
      <c r="MH890" s="40"/>
      <c r="MI890" s="40"/>
      <c r="MJ890" s="40"/>
      <c r="MK890" s="40"/>
      <c r="ML890" s="40"/>
      <c r="MM890" s="40"/>
      <c r="MN890" s="40"/>
      <c r="MO890" s="40"/>
      <c r="MP890" s="40"/>
      <c r="MQ890" s="40"/>
      <c r="MR890" s="40"/>
      <c r="MS890" s="40"/>
      <c r="MT890" s="40"/>
      <c r="MU890" s="40"/>
      <c r="MV890" s="40"/>
      <c r="MW890" s="40"/>
      <c r="MX890" s="40"/>
      <c r="MY890" s="40"/>
      <c r="MZ890" s="40"/>
      <c r="NA890" s="40"/>
      <c r="NB890" s="40"/>
      <c r="NC890" s="40"/>
      <c r="ND890" s="40"/>
      <c r="NE890" s="40"/>
      <c r="NF890" s="40"/>
      <c r="NG890" s="40"/>
      <c r="NH890" s="40"/>
      <c r="NI890" s="40"/>
      <c r="NJ890" s="40"/>
      <c r="NK890" s="40"/>
      <c r="NL890" s="40"/>
      <c r="NM890" s="40"/>
      <c r="NN890" s="40"/>
      <c r="NO890" s="40"/>
      <c r="NP890" s="40"/>
      <c r="NQ890" s="40"/>
      <c r="NR890" s="40"/>
      <c r="NS890" s="40"/>
      <c r="NT890" s="40"/>
      <c r="NU890" s="40"/>
      <c r="NV890" s="40"/>
      <c r="NW890" s="40"/>
      <c r="NX890" s="40"/>
      <c r="NY890" s="40"/>
      <c r="NZ890" s="40"/>
      <c r="OA890" s="40"/>
      <c r="OB890" s="40"/>
      <c r="OC890" s="40"/>
      <c r="OD890" s="40"/>
      <c r="OE890" s="40"/>
      <c r="OF890" s="40"/>
      <c r="OG890" s="40"/>
      <c r="OH890" s="40"/>
      <c r="OI890" s="40"/>
      <c r="OJ890" s="40"/>
      <c r="OK890" s="40"/>
      <c r="OL890" s="40"/>
      <c r="OM890" s="40"/>
      <c r="ON890" s="40"/>
      <c r="OO890" s="40"/>
      <c r="OP890" s="40"/>
      <c r="OQ890" s="40"/>
      <c r="OR890" s="40"/>
      <c r="OS890" s="40"/>
      <c r="OT890" s="40"/>
      <c r="OU890" s="40"/>
      <c r="OV890" s="40"/>
      <c r="OW890" s="40"/>
      <c r="OX890" s="40"/>
      <c r="OY890" s="40"/>
      <c r="OZ890" s="40"/>
      <c r="PA890" s="40"/>
      <c r="PB890" s="40"/>
      <c r="PC890" s="40"/>
      <c r="PD890" s="40"/>
      <c r="PE890" s="40"/>
      <c r="PF890" s="40"/>
      <c r="PG890" s="40"/>
      <c r="PH890" s="40"/>
      <c r="PI890" s="40"/>
      <c r="PJ890" s="40"/>
      <c r="PK890" s="40"/>
      <c r="PL890" s="40"/>
      <c r="PM890" s="40"/>
      <c r="PN890" s="40"/>
      <c r="PO890" s="40"/>
      <c r="PP890" s="40"/>
      <c r="PQ890" s="40"/>
      <c r="PR890" s="40"/>
      <c r="PS890" s="40"/>
      <c r="PT890" s="40"/>
      <c r="PU890" s="40"/>
      <c r="PV890" s="40"/>
      <c r="PW890" s="40"/>
      <c r="PX890" s="40"/>
      <c r="PY890" s="40"/>
      <c r="PZ890" s="40"/>
      <c r="QA890" s="40"/>
      <c r="QB890" s="40"/>
      <c r="QC890" s="40"/>
      <c r="QD890" s="40"/>
      <c r="QE890" s="40"/>
      <c r="QF890" s="40"/>
      <c r="QG890" s="40"/>
      <c r="QH890" s="40"/>
      <c r="QI890" s="40"/>
      <c r="QJ890" s="40"/>
      <c r="QK890" s="40"/>
      <c r="QL890" s="40"/>
      <c r="QM890" s="40"/>
      <c r="QN890" s="40"/>
      <c r="QO890" s="40"/>
      <c r="QP890" s="40"/>
      <c r="QQ890" s="40"/>
      <c r="QR890" s="40"/>
      <c r="QS890" s="40"/>
      <c r="QT890" s="40"/>
      <c r="QU890" s="40"/>
      <c r="QV890" s="40"/>
      <c r="QW890" s="40"/>
      <c r="QX890" s="40"/>
      <c r="QY890" s="40"/>
      <c r="QZ890" s="40"/>
      <c r="RA890" s="40"/>
      <c r="RB890" s="40"/>
      <c r="RC890" s="40"/>
      <c r="RD890" s="40"/>
      <c r="RE890" s="40"/>
      <c r="RF890" s="40"/>
      <c r="RG890" s="40"/>
      <c r="RH890" s="40"/>
      <c r="RI890" s="40"/>
      <c r="RJ890" s="40"/>
      <c r="RK890" s="40"/>
      <c r="RL890" s="40"/>
      <c r="RM890" s="40"/>
      <c r="RN890" s="40"/>
      <c r="RO890" s="40"/>
      <c r="RP890" s="40"/>
      <c r="RQ890" s="40"/>
      <c r="RR890" s="40"/>
      <c r="RS890" s="40"/>
      <c r="RT890" s="40"/>
      <c r="RU890" s="40"/>
      <c r="RV890" s="40"/>
      <c r="RW890" s="40"/>
      <c r="RX890" s="40"/>
      <c r="RY890" s="40"/>
      <c r="RZ890" s="40"/>
      <c r="SA890" s="40"/>
      <c r="SB890" s="40"/>
      <c r="SC890" s="40"/>
      <c r="SD890" s="40"/>
      <c r="SE890" s="40"/>
      <c r="SF890" s="40"/>
      <c r="SG890" s="40"/>
      <c r="SH890" s="40"/>
      <c r="SI890" s="40"/>
      <c r="SJ890" s="40"/>
      <c r="SK890" s="40"/>
      <c r="SL890" s="40"/>
      <c r="SM890" s="40"/>
      <c r="SN890" s="40"/>
      <c r="SO890" s="40"/>
      <c r="SP890" s="40"/>
      <c r="SQ890" s="40"/>
      <c r="SR890" s="40"/>
      <c r="SS890" s="40"/>
      <c r="ST890" s="40"/>
      <c r="SU890" s="40"/>
      <c r="SV890" s="40"/>
      <c r="SW890" s="40"/>
      <c r="SX890" s="40"/>
      <c r="SY890" s="40"/>
      <c r="SZ890" s="40"/>
      <c r="TA890" s="40"/>
      <c r="TB890" s="40"/>
      <c r="TC890" s="40"/>
      <c r="TD890" s="40"/>
      <c r="TE890" s="40"/>
      <c r="TF890" s="40"/>
      <c r="TG890" s="40"/>
      <c r="TH890" s="40"/>
      <c r="TI890" s="40"/>
      <c r="TJ890" s="40"/>
      <c r="TK890" s="40"/>
      <c r="TL890" s="40"/>
      <c r="TM890" s="40"/>
      <c r="TN890" s="40"/>
      <c r="TO890" s="40"/>
      <c r="TP890" s="40"/>
      <c r="TQ890" s="40"/>
      <c r="TR890" s="40"/>
      <c r="TS890" s="40"/>
      <c r="TT890" s="40"/>
      <c r="TU890" s="40"/>
      <c r="TV890" s="40"/>
      <c r="TW890" s="40"/>
      <c r="TX890" s="40"/>
      <c r="TY890" s="40"/>
      <c r="TZ890" s="40"/>
      <c r="UA890" s="40"/>
      <c r="UB890" s="40"/>
      <c r="UC890" s="40"/>
      <c r="UD890" s="40"/>
      <c r="UE890" s="40"/>
      <c r="UF890" s="40"/>
      <c r="UG890" s="40"/>
      <c r="UH890" s="40"/>
      <c r="UI890" s="40"/>
      <c r="UJ890" s="40"/>
      <c r="UK890" s="40"/>
      <c r="UL890" s="40"/>
      <c r="UM890" s="40"/>
      <c r="UN890" s="40"/>
      <c r="UO890" s="40"/>
      <c r="UP890" s="40"/>
      <c r="UQ890" s="40"/>
      <c r="UR890" s="40"/>
      <c r="US890" s="40"/>
      <c r="UT890" s="40"/>
      <c r="UU890" s="40"/>
      <c r="UV890" s="40"/>
      <c r="UW890" s="40"/>
      <c r="UX890" s="40"/>
      <c r="UY890" s="40"/>
      <c r="UZ890" s="40"/>
      <c r="VA890" s="40"/>
      <c r="VB890" s="40"/>
      <c r="VC890" s="40"/>
      <c r="VD890" s="40"/>
      <c r="VE890" s="40"/>
      <c r="VF890" s="40"/>
      <c r="VG890" s="40"/>
      <c r="VH890" s="40"/>
      <c r="VI890" s="40"/>
      <c r="VJ890" s="40"/>
      <c r="VK890" s="40"/>
      <c r="VL890" s="40"/>
      <c r="VM890" s="40"/>
      <c r="VN890" s="40"/>
      <c r="VO890" s="40"/>
      <c r="VP890" s="40"/>
      <c r="VQ890" s="40"/>
      <c r="VR890" s="40"/>
      <c r="VS890" s="40"/>
      <c r="VT890" s="40"/>
      <c r="VU890" s="40"/>
      <c r="VV890" s="40"/>
      <c r="VW890" s="40"/>
      <c r="VX890" s="40"/>
      <c r="VY890" s="40"/>
      <c r="VZ890" s="40"/>
      <c r="WA890" s="40"/>
      <c r="WB890" s="40"/>
      <c r="WC890" s="40"/>
      <c r="WD890" s="40"/>
      <c r="WE890" s="40"/>
      <c r="WF890" s="40"/>
      <c r="WG890" s="40"/>
      <c r="WH890" s="40"/>
      <c r="WI890" s="40"/>
      <c r="WJ890" s="40"/>
      <c r="WK890" s="40"/>
      <c r="WL890" s="40"/>
      <c r="WM890" s="40"/>
      <c r="WN890" s="40"/>
      <c r="WO890" s="40"/>
      <c r="WP890" s="40"/>
      <c r="WQ890" s="40"/>
      <c r="WR890" s="40"/>
      <c r="WS890" s="40"/>
      <c r="WT890" s="40"/>
      <c r="WU890" s="40"/>
      <c r="WV890" s="40"/>
      <c r="WW890" s="40"/>
      <c r="WX890" s="40"/>
      <c r="WY890" s="40"/>
      <c r="WZ890" s="40"/>
      <c r="XA890" s="40"/>
      <c r="XB890" s="40"/>
      <c r="XC890" s="40"/>
      <c r="XD890" s="40"/>
      <c r="XE890" s="40"/>
      <c r="XF890" s="40"/>
      <c r="XG890" s="40"/>
      <c r="XH890" s="40"/>
      <c r="XI890" s="40"/>
      <c r="XJ890" s="40"/>
      <c r="XK890" s="40"/>
      <c r="XL890" s="40"/>
      <c r="XM890" s="40"/>
      <c r="XN890" s="40"/>
      <c r="XO890" s="40"/>
      <c r="XP890" s="40"/>
      <c r="XQ890" s="40"/>
      <c r="XR890" s="40"/>
      <c r="XS890" s="40"/>
      <c r="XT890" s="40"/>
      <c r="XU890" s="40"/>
      <c r="XV890" s="40"/>
      <c r="XW890" s="40"/>
      <c r="XX890" s="40"/>
      <c r="XY890" s="40"/>
      <c r="XZ890" s="40"/>
      <c r="YA890" s="40"/>
      <c r="YB890" s="40"/>
      <c r="YC890" s="40"/>
      <c r="YD890" s="40"/>
      <c r="YE890" s="40"/>
      <c r="YF890" s="40"/>
      <c r="YG890" s="40"/>
      <c r="YH890" s="40"/>
      <c r="YI890" s="40"/>
      <c r="YJ890" s="40"/>
      <c r="YK890" s="40"/>
      <c r="YL890" s="40"/>
      <c r="YM890" s="40"/>
      <c r="YN890" s="40"/>
      <c r="YO890" s="40"/>
      <c r="YP890" s="40"/>
      <c r="YQ890" s="40"/>
      <c r="YR890" s="40"/>
      <c r="YS890" s="40"/>
      <c r="YT890" s="40"/>
      <c r="YU890" s="40"/>
      <c r="YV890" s="40"/>
      <c r="YW890" s="40"/>
      <c r="YX890" s="40"/>
      <c r="YY890" s="40"/>
      <c r="YZ890" s="40"/>
      <c r="ZA890" s="40"/>
      <c r="ZB890" s="40"/>
      <c r="ZC890" s="40"/>
      <c r="ZD890" s="40"/>
      <c r="ZE890" s="40"/>
      <c r="ZF890" s="40"/>
      <c r="ZG890" s="40"/>
      <c r="ZH890" s="40"/>
      <c r="ZI890" s="40"/>
      <c r="ZJ890" s="40"/>
      <c r="ZK890" s="40"/>
      <c r="ZL890" s="40"/>
      <c r="ZM890" s="40"/>
      <c r="ZN890" s="40"/>
      <c r="ZO890" s="40"/>
      <c r="ZP890" s="40"/>
      <c r="ZQ890" s="40"/>
      <c r="ZR890" s="40"/>
      <c r="ZS890" s="40"/>
      <c r="ZT890" s="40"/>
      <c r="ZU890" s="40"/>
      <c r="ZV890" s="40"/>
      <c r="ZW890" s="40"/>
      <c r="ZX890" s="40"/>
      <c r="ZY890" s="40"/>
      <c r="ZZ890" s="40"/>
      <c r="AAA890" s="40"/>
      <c r="AAB890" s="40"/>
      <c r="AAC890" s="40"/>
      <c r="AAD890" s="40"/>
      <c r="AAE890" s="40"/>
      <c r="AAF890" s="40"/>
      <c r="AAG890" s="40"/>
      <c r="AAH890" s="40"/>
      <c r="AAI890" s="40"/>
      <c r="AAJ890" s="40"/>
      <c r="AAK890" s="40"/>
      <c r="AAL890" s="40"/>
      <c r="AAM890" s="40"/>
      <c r="AAN890" s="40"/>
      <c r="AAO890" s="40"/>
      <c r="AAP890" s="40"/>
      <c r="AAQ890" s="40"/>
      <c r="AAR890" s="40"/>
      <c r="AAS890" s="40"/>
      <c r="AAT890" s="40"/>
      <c r="AAU890" s="40"/>
      <c r="AAV890" s="40"/>
      <c r="AAW890" s="40"/>
      <c r="AAX890" s="40"/>
      <c r="AAY890" s="40"/>
      <c r="AAZ890" s="40"/>
      <c r="ABA890" s="40"/>
      <c r="ABB890" s="40"/>
      <c r="ABC890" s="40"/>
      <c r="ABD890" s="40"/>
      <c r="ABE890" s="40"/>
      <c r="ABF890" s="40"/>
      <c r="ABG890" s="40"/>
      <c r="ABH890" s="40"/>
      <c r="ABI890" s="40"/>
      <c r="ABJ890" s="40"/>
      <c r="ABK890" s="40"/>
      <c r="ABL890" s="40"/>
      <c r="ABM890" s="40"/>
      <c r="ABN890" s="40"/>
      <c r="ABO890" s="40"/>
      <c r="ABP890" s="40"/>
      <c r="ABQ890" s="40"/>
      <c r="ABR890" s="40"/>
      <c r="ABS890" s="40"/>
      <c r="ABT890" s="40"/>
      <c r="ABU890" s="40"/>
      <c r="ABV890" s="40"/>
      <c r="ABW890" s="40"/>
      <c r="ABX890" s="40"/>
      <c r="ABY890" s="40"/>
      <c r="ABZ890" s="40"/>
      <c r="ACA890" s="40"/>
      <c r="ACB890" s="40"/>
      <c r="ACC890" s="40"/>
      <c r="ACD890" s="40"/>
      <c r="ACE890" s="40"/>
      <c r="ACF890" s="40"/>
      <c r="ACG890" s="40"/>
      <c r="ACH890" s="40"/>
      <c r="ACI890" s="40"/>
      <c r="ACJ890" s="40"/>
      <c r="ACK890" s="40"/>
      <c r="ACL890" s="40"/>
      <c r="ACM890" s="40"/>
      <c r="ACN890" s="40"/>
      <c r="ACO890" s="40"/>
      <c r="ACP890" s="40"/>
      <c r="ACQ890" s="40"/>
      <c r="ACR890" s="40"/>
      <c r="ACS890" s="40"/>
      <c r="ACT890" s="40"/>
      <c r="ACU890" s="40"/>
      <c r="ACV890" s="40"/>
      <c r="ACW890" s="40"/>
      <c r="ACX890" s="40"/>
      <c r="ACY890" s="40"/>
      <c r="ACZ890" s="40"/>
      <c r="ADA890" s="40"/>
      <c r="ADB890" s="40"/>
      <c r="ADC890" s="40"/>
      <c r="ADD890" s="40"/>
      <c r="ADE890" s="40"/>
      <c r="ADF890" s="40"/>
      <c r="ADG890" s="40"/>
      <c r="ADH890" s="40"/>
      <c r="ADI890" s="40"/>
      <c r="ADJ890" s="40"/>
      <c r="ADK890" s="40"/>
      <c r="ADL890" s="40"/>
      <c r="ADM890" s="40"/>
      <c r="ADN890" s="40"/>
      <c r="ADO890" s="40"/>
      <c r="ADP890" s="40"/>
      <c r="ADQ890" s="40"/>
      <c r="ADR890" s="40"/>
      <c r="ADS890" s="40"/>
      <c r="ADT890" s="40"/>
      <c r="ADU890" s="40"/>
      <c r="ADV890" s="40"/>
      <c r="ADW890" s="40"/>
      <c r="ADX890" s="40"/>
      <c r="ADY890" s="40"/>
      <c r="ADZ890" s="40"/>
      <c r="AEA890" s="40"/>
      <c r="AEB890" s="40"/>
      <c r="AEC890" s="40"/>
      <c r="AED890" s="40"/>
      <c r="AEE890" s="40"/>
      <c r="AEF890" s="40"/>
      <c r="AEG890" s="40"/>
      <c r="AEH890" s="40"/>
      <c r="AEI890" s="40"/>
      <c r="AEJ890" s="40"/>
      <c r="AEK890" s="40"/>
      <c r="AEL890" s="40"/>
      <c r="AEM890" s="40"/>
      <c r="AEN890" s="40"/>
      <c r="AEO890" s="40"/>
      <c r="AEP890" s="40"/>
      <c r="AEQ890" s="40"/>
      <c r="AER890" s="40"/>
      <c r="AES890" s="40"/>
      <c r="AET890" s="40"/>
      <c r="AEU890" s="40"/>
      <c r="AEV890" s="40"/>
      <c r="AEW890" s="40"/>
      <c r="AEX890" s="40"/>
      <c r="AEY890" s="40"/>
      <c r="AEZ890" s="40"/>
      <c r="AFA890" s="40"/>
      <c r="AFB890" s="40"/>
      <c r="AFC890" s="40"/>
      <c r="AFD890" s="40"/>
      <c r="AFE890" s="40"/>
      <c r="AFF890" s="40"/>
      <c r="AFG890" s="40"/>
      <c r="AFH890" s="40"/>
      <c r="AFI890" s="40"/>
      <c r="AFJ890" s="40"/>
      <c r="AFK890" s="40"/>
      <c r="AFL890" s="40"/>
      <c r="AFM890" s="40"/>
      <c r="AFN890" s="40"/>
      <c r="AFO890" s="40"/>
      <c r="AFP890" s="40"/>
      <c r="AFQ890" s="40"/>
      <c r="AFR890" s="40"/>
      <c r="AFS890" s="40"/>
      <c r="AFT890" s="40"/>
      <c r="AFU890" s="40"/>
      <c r="AFV890" s="40"/>
      <c r="AFW890" s="40"/>
      <c r="AFX890" s="40"/>
      <c r="AFY890" s="40"/>
      <c r="AFZ890" s="40"/>
      <c r="AGA890" s="40"/>
      <c r="AGB890" s="40"/>
      <c r="AGC890" s="40"/>
      <c r="AGD890" s="40"/>
      <c r="AGE890" s="40"/>
      <c r="AGF890" s="40"/>
      <c r="AGG890" s="40"/>
      <c r="AGH890" s="40"/>
      <c r="AGI890" s="40"/>
      <c r="AGJ890" s="40"/>
      <c r="AGK890" s="40"/>
      <c r="AGL890" s="40"/>
      <c r="AGM890" s="40"/>
      <c r="AGN890" s="40"/>
      <c r="AGO890" s="40"/>
      <c r="AGP890" s="40"/>
      <c r="AGQ890" s="40"/>
      <c r="AGR890" s="40"/>
      <c r="AGS890" s="40"/>
      <c r="AGT890" s="40"/>
      <c r="AGU890" s="40"/>
      <c r="AGV890" s="40"/>
      <c r="AGW890" s="40"/>
      <c r="AGX890" s="40"/>
      <c r="AGY890" s="40"/>
      <c r="AGZ890" s="40"/>
      <c r="AHA890" s="40"/>
      <c r="AHB890" s="40"/>
      <c r="AHC890" s="40"/>
      <c r="AHD890" s="40"/>
      <c r="AHE890" s="40"/>
      <c r="AHF890" s="40"/>
      <c r="AHG890" s="40"/>
      <c r="AHH890" s="40"/>
      <c r="AHI890" s="40"/>
      <c r="AHJ890" s="40"/>
      <c r="AHK890" s="40"/>
      <c r="AHL890" s="40"/>
      <c r="AHM890" s="40"/>
      <c r="AHN890" s="40"/>
      <c r="AHO890" s="40"/>
      <c r="AHP890" s="40"/>
      <c r="AHQ890" s="40"/>
      <c r="AHR890" s="40"/>
      <c r="AHS890" s="40"/>
      <c r="AHT890" s="40"/>
      <c r="AHU890" s="40"/>
      <c r="AHV890" s="40"/>
      <c r="AHW890" s="40"/>
      <c r="AHX890" s="40"/>
      <c r="AHY890" s="40"/>
      <c r="AHZ890" s="40"/>
      <c r="AIA890" s="40"/>
      <c r="AIB890" s="40"/>
      <c r="AIC890" s="40"/>
      <c r="AID890" s="40"/>
      <c r="AIE890" s="40"/>
      <c r="AIF890" s="40"/>
      <c r="AIG890" s="40"/>
      <c r="AIH890" s="40"/>
      <c r="AII890" s="40"/>
      <c r="AIJ890" s="40"/>
      <c r="AIK890" s="40"/>
      <c r="AIL890" s="40"/>
      <c r="AIM890" s="40"/>
      <c r="AIN890" s="40"/>
      <c r="AIO890" s="40"/>
      <c r="AIP890" s="40"/>
      <c r="AIQ890" s="40"/>
      <c r="AIR890" s="40"/>
      <c r="AIS890" s="40"/>
      <c r="AIT890" s="40"/>
      <c r="AIU890" s="40"/>
      <c r="AIV890" s="40"/>
      <c r="AIW890" s="40"/>
      <c r="AIX890" s="40"/>
      <c r="AIY890" s="40"/>
      <c r="AIZ890" s="40"/>
      <c r="AJA890" s="40"/>
      <c r="AJB890" s="40"/>
      <c r="AJC890" s="40"/>
      <c r="AJD890" s="40"/>
      <c r="AJE890" s="40"/>
      <c r="AJF890" s="40"/>
      <c r="AJG890" s="40"/>
      <c r="AJH890" s="40"/>
      <c r="AJI890" s="40"/>
      <c r="AJJ890" s="40"/>
      <c r="AJK890" s="40"/>
      <c r="AJL890" s="40"/>
      <c r="AJM890" s="40"/>
      <c r="AJN890" s="40"/>
      <c r="AJO890" s="40"/>
      <c r="AJP890" s="40"/>
      <c r="AJQ890" s="40"/>
      <c r="AJR890" s="40"/>
      <c r="AJS890" s="40"/>
      <c r="AJT890" s="40"/>
      <c r="AJU890" s="40"/>
      <c r="AJV890" s="40"/>
      <c r="AJW890" s="40"/>
      <c r="AJX890" s="40"/>
      <c r="AJY890" s="40"/>
      <c r="AJZ890" s="40"/>
      <c r="AKA890" s="40"/>
      <c r="AKB890" s="40"/>
      <c r="AKC890" s="40"/>
      <c r="AKD890" s="40"/>
      <c r="AKE890" s="40"/>
      <c r="AKF890" s="40"/>
      <c r="AKG890" s="40"/>
      <c r="AKH890" s="40"/>
      <c r="AKI890" s="40"/>
      <c r="AKJ890" s="40"/>
      <c r="AKK890" s="40"/>
      <c r="AKL890" s="40"/>
      <c r="AKM890" s="40"/>
      <c r="AKN890" s="40"/>
      <c r="AKO890" s="40"/>
      <c r="AKP890" s="40"/>
      <c r="AKQ890" s="40"/>
      <c r="AKR890" s="40"/>
      <c r="AKS890" s="40"/>
      <c r="AKT890" s="40"/>
      <c r="AKU890" s="40"/>
      <c r="AKV890" s="40"/>
      <c r="AKW890" s="40"/>
      <c r="AKX890" s="40"/>
      <c r="AKY890" s="40"/>
      <c r="AKZ890" s="40"/>
      <c r="ALA890" s="40"/>
      <c r="ALB890" s="40"/>
      <c r="ALC890" s="40"/>
      <c r="ALD890" s="40"/>
      <c r="ALE890" s="40"/>
      <c r="ALF890" s="40"/>
      <c r="ALG890" s="40"/>
      <c r="ALH890" s="40"/>
      <c r="ALI890" s="40"/>
      <c r="ALJ890" s="40"/>
      <c r="ALK890" s="40"/>
      <c r="ALL890" s="40"/>
      <c r="ALM890" s="40"/>
      <c r="ALN890" s="40"/>
      <c r="ALO890" s="40"/>
      <c r="ALP890" s="40"/>
      <c r="ALQ890" s="40"/>
      <c r="ALR890" s="40"/>
      <c r="ALS890" s="40"/>
      <c r="ALT890" s="40"/>
      <c r="ALU890" s="40"/>
      <c r="ALV890" s="40"/>
      <c r="ALW890" s="40"/>
      <c r="ALX890" s="40"/>
      <c r="ALY890" s="40"/>
      <c r="ALZ890" s="40"/>
      <c r="AMA890" s="40"/>
      <c r="AMB890" s="40"/>
      <c r="AMC890" s="40"/>
      <c r="AMD890" s="40"/>
      <c r="AME890" s="40"/>
      <c r="AMF890" s="40"/>
      <c r="AMG890" s="40"/>
      <c r="AMH890" s="40"/>
      <c r="AMI890" s="40"/>
      <c r="AMJ890" s="40"/>
      <c r="AMK890" s="40"/>
      <c r="AML890" s="40"/>
      <c r="AMM890" s="40"/>
      <c r="AMN890" s="40"/>
      <c r="AMO890" s="40"/>
      <c r="AMP890" s="40"/>
      <c r="AMQ890" s="40"/>
      <c r="AMR890" s="40"/>
      <c r="AMS890" s="40"/>
      <c r="AMT890" s="40"/>
      <c r="AMU890" s="40"/>
      <c r="AMV890" s="40"/>
      <c r="AMW890" s="40"/>
      <c r="AMX890" s="40"/>
      <c r="AMY890" s="40"/>
      <c r="AMZ890" s="40"/>
      <c r="ANA890" s="40"/>
      <c r="ANB890" s="40"/>
      <c r="ANC890" s="40"/>
      <c r="AND890" s="40"/>
      <c r="ANE890" s="40"/>
      <c r="ANF890" s="40"/>
      <c r="ANG890" s="40"/>
      <c r="ANH890" s="40"/>
      <c r="ANI890" s="40"/>
      <c r="ANJ890" s="40"/>
      <c r="ANK890" s="40"/>
      <c r="ANL890" s="40"/>
      <c r="ANM890" s="40"/>
      <c r="ANN890" s="40"/>
      <c r="ANO890" s="40"/>
      <c r="ANP890" s="40"/>
      <c r="ANQ890" s="40"/>
      <c r="ANR890" s="40"/>
      <c r="ANS890" s="40"/>
      <c r="ANT890" s="40"/>
      <c r="ANU890" s="40"/>
      <c r="ANV890" s="40"/>
      <c r="ANW890" s="40"/>
      <c r="ANX890" s="40"/>
      <c r="ANY890" s="40"/>
      <c r="ANZ890" s="40"/>
      <c r="AOA890" s="40"/>
      <c r="AOB890" s="40"/>
      <c r="AOC890" s="40"/>
      <c r="AOD890" s="40"/>
      <c r="AOE890" s="40"/>
      <c r="AOF890" s="40"/>
      <c r="AOG890" s="40"/>
      <c r="AOH890" s="40"/>
      <c r="AOI890" s="40"/>
      <c r="AOJ890" s="40"/>
      <c r="AOK890" s="40"/>
      <c r="AOL890" s="40"/>
      <c r="AOM890" s="40"/>
      <c r="AON890" s="40"/>
      <c r="AOO890" s="40"/>
      <c r="AOP890" s="40"/>
      <c r="AOQ890" s="40"/>
      <c r="AOR890" s="40"/>
      <c r="AOS890" s="40"/>
      <c r="AOT890" s="40"/>
      <c r="AOU890" s="40"/>
      <c r="AOV890" s="40"/>
      <c r="AOW890" s="40"/>
      <c r="AOX890" s="40"/>
      <c r="AOY890" s="40"/>
      <c r="AOZ890" s="40"/>
      <c r="APA890" s="40"/>
      <c r="APB890" s="40"/>
      <c r="APC890" s="40"/>
      <c r="APD890" s="40"/>
      <c r="APE890" s="40"/>
      <c r="APF890" s="40"/>
      <c r="APG890" s="40"/>
      <c r="APH890" s="40"/>
      <c r="API890" s="40"/>
      <c r="APJ890" s="40"/>
      <c r="APK890" s="40"/>
      <c r="APL890" s="40"/>
      <c r="APM890" s="40"/>
      <c r="APN890" s="40"/>
      <c r="APO890" s="40"/>
      <c r="APP890" s="40"/>
      <c r="APQ890" s="40"/>
      <c r="APR890" s="40"/>
      <c r="APS890" s="40"/>
      <c r="APT890" s="40"/>
      <c r="APU890" s="40"/>
      <c r="APV890" s="40"/>
      <c r="APW890" s="40"/>
      <c r="APX890" s="40"/>
      <c r="APY890" s="40"/>
      <c r="APZ890" s="40"/>
      <c r="AQA890" s="40"/>
      <c r="AQB890" s="40"/>
      <c r="AQC890" s="40"/>
      <c r="AQD890" s="40"/>
      <c r="AQE890" s="40"/>
      <c r="AQF890" s="40"/>
      <c r="AQG890" s="40"/>
      <c r="AQH890" s="40"/>
      <c r="AQI890" s="40"/>
      <c r="AQJ890" s="40"/>
      <c r="AQK890" s="40"/>
      <c r="AQL890" s="40"/>
      <c r="AQM890" s="40"/>
      <c r="AQN890" s="40"/>
      <c r="AQO890" s="40"/>
      <c r="AQP890" s="40"/>
      <c r="AQQ890" s="40"/>
      <c r="AQR890" s="40"/>
      <c r="AQS890" s="40"/>
      <c r="AQT890" s="40"/>
      <c r="AQU890" s="40"/>
      <c r="AQV890" s="40"/>
      <c r="AQW890" s="40"/>
      <c r="AQX890" s="40"/>
      <c r="AQY890" s="40"/>
      <c r="AQZ890" s="40"/>
      <c r="ARA890" s="40"/>
      <c r="ARB890" s="40"/>
      <c r="ARC890" s="40"/>
      <c r="ARD890" s="40"/>
      <c r="ARE890" s="40"/>
      <c r="ARF890" s="40"/>
      <c r="ARG890" s="40"/>
      <c r="ARH890" s="40"/>
      <c r="ARI890" s="40"/>
      <c r="ARJ890" s="40"/>
      <c r="ARK890" s="40"/>
      <c r="ARL890" s="40"/>
      <c r="ARM890" s="40"/>
      <c r="ARN890" s="40"/>
      <c r="ARO890" s="40"/>
      <c r="ARP890" s="40"/>
      <c r="ARQ890" s="40"/>
      <c r="ARR890" s="40"/>
      <c r="ARS890" s="40"/>
      <c r="ART890" s="40"/>
      <c r="ARU890" s="40"/>
      <c r="ARV890" s="40"/>
      <c r="ARW890" s="40"/>
      <c r="ARX890" s="40"/>
      <c r="ARY890" s="40"/>
      <c r="ARZ890" s="40"/>
      <c r="ASA890" s="40"/>
      <c r="ASB890" s="40"/>
      <c r="ASC890" s="40"/>
      <c r="ASD890" s="40"/>
      <c r="ASE890" s="40"/>
      <c r="ASF890" s="40"/>
      <c r="ASG890" s="40"/>
      <c r="ASH890" s="40"/>
      <c r="ASI890" s="40"/>
      <c r="ASJ890" s="40"/>
      <c r="ASK890" s="40"/>
      <c r="ASL890" s="40"/>
      <c r="ASM890" s="40"/>
      <c r="ASN890" s="40"/>
      <c r="ASO890" s="40"/>
      <c r="ASP890" s="40"/>
      <c r="ASQ890" s="40"/>
      <c r="ASR890" s="40"/>
      <c r="ASS890" s="40"/>
      <c r="AST890" s="40"/>
      <c r="ASU890" s="40"/>
      <c r="ASV890" s="40"/>
      <c r="ASW890" s="40"/>
      <c r="ASX890" s="40"/>
      <c r="ASY890" s="40"/>
      <c r="ASZ890" s="40"/>
      <c r="ATA890" s="40"/>
      <c r="ATB890" s="40"/>
      <c r="ATC890" s="40"/>
      <c r="ATD890" s="40"/>
      <c r="ATE890" s="40"/>
      <c r="ATF890" s="40"/>
      <c r="ATG890" s="40"/>
      <c r="ATH890" s="40"/>
      <c r="ATI890" s="40"/>
      <c r="ATJ890" s="40"/>
      <c r="ATK890" s="40"/>
      <c r="ATL890" s="40"/>
      <c r="ATM890" s="40"/>
      <c r="ATN890" s="40"/>
      <c r="ATO890" s="40"/>
      <c r="ATP890" s="40"/>
      <c r="ATQ890" s="40"/>
      <c r="ATR890" s="40"/>
      <c r="ATS890" s="40"/>
      <c r="ATT890" s="40"/>
      <c r="ATU890" s="40"/>
      <c r="ATV890" s="40"/>
      <c r="ATW890" s="40"/>
      <c r="ATX890" s="40"/>
      <c r="ATY890" s="40"/>
      <c r="ATZ890" s="40"/>
      <c r="AUA890" s="40"/>
      <c r="AUB890" s="40"/>
      <c r="AUC890" s="40"/>
      <c r="AUD890" s="40"/>
      <c r="AUE890" s="40"/>
      <c r="AUF890" s="40"/>
      <c r="AUG890" s="40"/>
      <c r="AUH890" s="40"/>
      <c r="AUI890" s="40"/>
      <c r="AUJ890" s="40"/>
      <c r="AUK890" s="40"/>
      <c r="AUL890" s="40"/>
      <c r="AUM890" s="40"/>
      <c r="AUN890" s="40"/>
      <c r="AUO890" s="40"/>
      <c r="AUP890" s="40"/>
      <c r="AUQ890" s="40"/>
      <c r="AUR890" s="40"/>
      <c r="AUS890" s="40"/>
      <c r="AUT890" s="40"/>
      <c r="AUU890" s="40"/>
      <c r="AUV890" s="40"/>
      <c r="AUW890" s="40"/>
      <c r="AUX890" s="40"/>
      <c r="AUY890" s="40"/>
      <c r="AUZ890" s="40"/>
      <c r="AVA890" s="40"/>
      <c r="AVB890" s="40"/>
      <c r="AVC890" s="40"/>
      <c r="AVD890" s="40"/>
      <c r="AVE890" s="40"/>
      <c r="AVF890" s="40"/>
      <c r="AVG890" s="40"/>
      <c r="AVH890" s="40"/>
      <c r="AVI890" s="40"/>
      <c r="AVJ890" s="40"/>
      <c r="AVK890" s="40"/>
      <c r="AVL890" s="40"/>
      <c r="AVM890" s="40"/>
      <c r="AVN890" s="40"/>
      <c r="AVO890" s="40"/>
      <c r="AVP890" s="40"/>
      <c r="AVQ890" s="40"/>
      <c r="AVR890" s="40"/>
      <c r="AVS890" s="40"/>
      <c r="AVT890" s="40"/>
      <c r="AVU890" s="40"/>
      <c r="AVV890" s="40"/>
      <c r="AVW890" s="40"/>
      <c r="AVX890" s="40"/>
      <c r="AVY890" s="40"/>
      <c r="AVZ890" s="40"/>
      <c r="AWA890" s="40"/>
      <c r="AWB890" s="40"/>
      <c r="AWC890" s="40"/>
      <c r="AWD890" s="40"/>
      <c r="AWE890" s="40"/>
      <c r="AWF890" s="40"/>
      <c r="AWG890" s="40"/>
      <c r="AWH890" s="40"/>
      <c r="AWI890" s="40"/>
      <c r="AWJ890" s="40"/>
      <c r="AWK890" s="40"/>
      <c r="AWL890" s="40"/>
      <c r="AWM890" s="40"/>
      <c r="AWN890" s="40"/>
      <c r="AWO890" s="40"/>
      <c r="AWP890" s="40"/>
      <c r="AWQ890" s="40"/>
      <c r="AWR890" s="40"/>
      <c r="AWS890" s="40"/>
      <c r="AWT890" s="40"/>
      <c r="AWU890" s="40"/>
      <c r="AWV890" s="40"/>
      <c r="AWW890" s="40"/>
      <c r="AWX890" s="40"/>
      <c r="AWY890" s="40"/>
      <c r="AWZ890" s="40"/>
      <c r="AXA890" s="40"/>
      <c r="AXB890" s="40"/>
      <c r="AXC890" s="40"/>
      <c r="AXD890" s="40"/>
      <c r="AXE890" s="40"/>
      <c r="AXF890" s="40"/>
      <c r="AXG890" s="40"/>
      <c r="AXH890" s="40"/>
      <c r="AXI890" s="40"/>
      <c r="AXJ890" s="40"/>
      <c r="AXK890" s="40"/>
      <c r="AXL890" s="40"/>
      <c r="AXM890" s="40"/>
      <c r="AXN890" s="40"/>
      <c r="AXO890" s="40"/>
      <c r="AXP890" s="40"/>
      <c r="AXQ890" s="40"/>
      <c r="AXR890" s="40"/>
      <c r="AXS890" s="40"/>
      <c r="AXT890" s="40"/>
      <c r="AXU890" s="40"/>
      <c r="AXV890" s="40"/>
      <c r="AXW890" s="40"/>
      <c r="AXX890" s="40"/>
      <c r="AXY890" s="40"/>
      <c r="AXZ890" s="40"/>
      <c r="AYA890" s="40"/>
      <c r="AYB890" s="40"/>
      <c r="AYC890" s="40"/>
      <c r="AYD890" s="40"/>
      <c r="AYE890" s="40"/>
      <c r="AYF890" s="40"/>
      <c r="AYG890" s="40"/>
      <c r="AYH890" s="40"/>
      <c r="AYI890" s="40"/>
      <c r="AYJ890" s="40"/>
      <c r="AYK890" s="40"/>
      <c r="AYL890" s="40"/>
      <c r="AYM890" s="40"/>
      <c r="AYN890" s="40"/>
      <c r="AYO890" s="40"/>
      <c r="AYP890" s="40"/>
      <c r="AYQ890" s="40"/>
      <c r="AYR890" s="40"/>
      <c r="AYS890" s="40"/>
      <c r="AYT890" s="40"/>
      <c r="AYU890" s="40"/>
      <c r="AYV890" s="40"/>
      <c r="AYW890" s="40"/>
      <c r="AYX890" s="40"/>
      <c r="AYY890" s="40"/>
      <c r="AYZ890" s="40"/>
      <c r="AZA890" s="40"/>
      <c r="AZB890" s="40"/>
      <c r="AZC890" s="40"/>
      <c r="AZD890" s="40"/>
      <c r="AZE890" s="40"/>
      <c r="AZF890" s="40"/>
      <c r="AZG890" s="40"/>
      <c r="AZH890" s="40"/>
      <c r="AZI890" s="40"/>
      <c r="AZJ890" s="40"/>
      <c r="AZK890" s="40"/>
      <c r="AZL890" s="40"/>
      <c r="AZM890" s="40"/>
      <c r="AZN890" s="40"/>
      <c r="AZO890" s="40"/>
      <c r="AZP890" s="40"/>
      <c r="AZQ890" s="40"/>
      <c r="AZR890" s="40"/>
      <c r="AZS890" s="40"/>
      <c r="AZT890" s="40"/>
      <c r="AZU890" s="40"/>
      <c r="AZV890" s="40"/>
      <c r="AZW890" s="40"/>
      <c r="AZX890" s="40"/>
      <c r="AZY890" s="40"/>
      <c r="AZZ890" s="40"/>
      <c r="BAA890" s="40"/>
      <c r="BAB890" s="40"/>
      <c r="BAC890" s="40"/>
      <c r="BAD890" s="40"/>
      <c r="BAE890" s="40"/>
      <c r="BAF890" s="40"/>
      <c r="BAG890" s="40"/>
      <c r="BAH890" s="40"/>
      <c r="BAI890" s="40"/>
      <c r="BAJ890" s="40"/>
      <c r="BAK890" s="40"/>
      <c r="BAL890" s="40"/>
      <c r="BAM890" s="40"/>
      <c r="BAN890" s="40"/>
      <c r="BAO890" s="40"/>
      <c r="BAP890" s="40"/>
      <c r="BAQ890" s="40"/>
      <c r="BAR890" s="40"/>
      <c r="BAS890" s="40"/>
      <c r="BAT890" s="40"/>
      <c r="BAU890" s="40"/>
      <c r="BAV890" s="40"/>
      <c r="BAW890" s="40"/>
      <c r="BAX890" s="40"/>
      <c r="BAY890" s="40"/>
      <c r="BAZ890" s="40"/>
      <c r="BBA890" s="40"/>
      <c r="BBB890" s="40"/>
      <c r="BBC890" s="40"/>
      <c r="BBD890" s="40"/>
      <c r="BBE890" s="40"/>
      <c r="BBF890" s="40"/>
      <c r="BBG890" s="40"/>
      <c r="BBH890" s="40"/>
      <c r="BBI890" s="40"/>
      <c r="BBJ890" s="40"/>
      <c r="BBK890" s="40"/>
      <c r="BBL890" s="40"/>
      <c r="BBM890" s="40"/>
      <c r="BBN890" s="40"/>
      <c r="BBO890" s="40"/>
      <c r="BBP890" s="40"/>
      <c r="BBQ890" s="40"/>
      <c r="BBR890" s="40"/>
      <c r="BBS890" s="40"/>
      <c r="BBT890" s="40"/>
      <c r="BBU890" s="40"/>
      <c r="BBV890" s="40"/>
      <c r="BBW890" s="40"/>
      <c r="BBX890" s="40"/>
      <c r="BBY890" s="40"/>
      <c r="BBZ890" s="40"/>
      <c r="BCA890" s="40"/>
      <c r="BCB890" s="40"/>
      <c r="BCC890" s="40"/>
      <c r="BCD890" s="40"/>
      <c r="BCE890" s="40"/>
      <c r="BCF890" s="40"/>
      <c r="BCG890" s="40"/>
      <c r="BCH890" s="40"/>
      <c r="BCI890" s="40"/>
      <c r="BCJ890" s="40"/>
      <c r="BCK890" s="40"/>
      <c r="BCL890" s="40"/>
      <c r="BCM890" s="40"/>
      <c r="BCN890" s="40"/>
      <c r="BCO890" s="40"/>
      <c r="BCP890" s="40"/>
      <c r="BCQ890" s="40"/>
      <c r="BCR890" s="40"/>
      <c r="BCS890" s="40"/>
      <c r="BCT890" s="40"/>
      <c r="BCU890" s="40"/>
      <c r="BCV890" s="40"/>
      <c r="BCW890" s="40"/>
      <c r="BCX890" s="40"/>
      <c r="BCY890" s="40"/>
      <c r="BCZ890" s="40"/>
      <c r="BDA890" s="40"/>
      <c r="BDB890" s="40"/>
      <c r="BDC890" s="40"/>
      <c r="BDD890" s="40"/>
      <c r="BDE890" s="40"/>
      <c r="BDF890" s="40"/>
      <c r="BDG890" s="40"/>
      <c r="BDH890" s="40"/>
      <c r="BDI890" s="40"/>
      <c r="BDJ890" s="40"/>
      <c r="BDK890" s="40"/>
      <c r="BDL890" s="40"/>
      <c r="BDM890" s="40"/>
      <c r="BDN890" s="40"/>
      <c r="BDO890" s="40"/>
      <c r="BDP890" s="40"/>
      <c r="BDQ890" s="40"/>
      <c r="BDR890" s="40"/>
      <c r="BDS890" s="40"/>
      <c r="BDT890" s="40"/>
      <c r="BDU890" s="40"/>
      <c r="BDV890" s="40"/>
      <c r="BDW890" s="40"/>
      <c r="BDX890" s="40"/>
      <c r="BDY890" s="40"/>
      <c r="BDZ890" s="40"/>
      <c r="BEA890" s="40"/>
      <c r="BEB890" s="40"/>
      <c r="BEC890" s="40"/>
      <c r="BED890" s="40"/>
      <c r="BEE890" s="40"/>
      <c r="BEF890" s="40"/>
      <c r="BEG890" s="40"/>
      <c r="BEH890" s="40"/>
      <c r="BEI890" s="40"/>
      <c r="BEJ890" s="40"/>
      <c r="BEK890" s="40"/>
      <c r="BEL890" s="40"/>
      <c r="BEM890" s="40"/>
      <c r="BEN890" s="40"/>
      <c r="BEO890" s="40"/>
      <c r="BEP890" s="40"/>
      <c r="BEQ890" s="40"/>
      <c r="BER890" s="40"/>
      <c r="BES890" s="40"/>
      <c r="BET890" s="40"/>
      <c r="BEU890" s="40"/>
      <c r="BEV890" s="40"/>
      <c r="BEW890" s="40"/>
      <c r="BEX890" s="40"/>
      <c r="BEY890" s="40"/>
      <c r="BEZ890" s="40"/>
      <c r="BFA890" s="40"/>
      <c r="BFB890" s="40"/>
      <c r="BFC890" s="40"/>
      <c r="BFD890" s="40"/>
      <c r="BFE890" s="40"/>
      <c r="BFF890" s="40"/>
      <c r="BFG890" s="40"/>
      <c r="BFH890" s="40"/>
      <c r="BFI890" s="40"/>
      <c r="BFJ890" s="40"/>
      <c r="BFK890" s="40"/>
      <c r="BFL890" s="40"/>
      <c r="BFM890" s="40"/>
      <c r="BFN890" s="40"/>
      <c r="BFO890" s="40"/>
      <c r="BFP890" s="40"/>
      <c r="BFQ890" s="40"/>
      <c r="BFR890" s="40"/>
      <c r="BFS890" s="40"/>
      <c r="BFT890" s="40"/>
      <c r="BFU890" s="40"/>
      <c r="BFV890" s="40"/>
      <c r="BFW890" s="40"/>
      <c r="BFX890" s="40"/>
      <c r="BFY890" s="40"/>
      <c r="BFZ890" s="40"/>
      <c r="BGA890" s="40"/>
      <c r="BGB890" s="40"/>
      <c r="BGC890" s="40"/>
      <c r="BGD890" s="40"/>
      <c r="BGE890" s="40"/>
      <c r="BGF890" s="40"/>
      <c r="BGG890" s="40"/>
      <c r="BGH890" s="40"/>
      <c r="BGI890" s="40"/>
      <c r="BGJ890" s="40"/>
      <c r="BGK890" s="40"/>
      <c r="BGL890" s="40"/>
      <c r="BGM890" s="40"/>
      <c r="BGN890" s="40"/>
      <c r="BGO890" s="40"/>
      <c r="BGP890" s="40"/>
      <c r="BGQ890" s="40"/>
      <c r="BGR890" s="40"/>
      <c r="BGS890" s="40"/>
      <c r="BGT890" s="40"/>
      <c r="BGU890" s="40"/>
      <c r="BGV890" s="40"/>
      <c r="BGW890" s="40"/>
      <c r="BGX890" s="40"/>
      <c r="BGY890" s="40"/>
      <c r="BGZ890" s="40"/>
      <c r="BHA890" s="40"/>
      <c r="BHB890" s="40"/>
      <c r="BHC890" s="40"/>
      <c r="BHD890" s="40"/>
      <c r="BHE890" s="40"/>
      <c r="BHF890" s="40"/>
      <c r="BHG890" s="40"/>
      <c r="BHH890" s="40"/>
      <c r="BHI890" s="40"/>
      <c r="BHJ890" s="40"/>
      <c r="BHK890" s="40"/>
      <c r="BHL890" s="40"/>
      <c r="BHM890" s="40"/>
      <c r="BHN890" s="40"/>
      <c r="BHO890" s="40"/>
      <c r="BHP890" s="40"/>
      <c r="BHQ890" s="40"/>
      <c r="BHR890" s="40"/>
      <c r="BHS890" s="40"/>
      <c r="BHT890" s="40"/>
      <c r="BHU890" s="40"/>
      <c r="BHV890" s="40"/>
      <c r="BHW890" s="40"/>
      <c r="BHX890" s="40"/>
      <c r="BHY890" s="40"/>
      <c r="BHZ890" s="40"/>
      <c r="BIA890" s="40"/>
      <c r="BIB890" s="40"/>
      <c r="BIC890" s="40"/>
      <c r="BID890" s="40"/>
      <c r="BIE890" s="40"/>
      <c r="BIF890" s="40"/>
      <c r="BIG890" s="40"/>
      <c r="BIH890" s="40"/>
      <c r="BII890" s="40"/>
      <c r="BIJ890" s="40"/>
      <c r="BIK890" s="40"/>
      <c r="BIL890" s="40"/>
      <c r="BIM890" s="40"/>
      <c r="BIN890" s="40"/>
      <c r="BIO890" s="40"/>
      <c r="BIP890" s="40"/>
      <c r="BIQ890" s="40"/>
      <c r="BIR890" s="40"/>
      <c r="BIS890" s="40"/>
      <c r="BIT890" s="40"/>
      <c r="BIU890" s="40"/>
      <c r="BIV890" s="40"/>
      <c r="BIW890" s="40"/>
      <c r="BIX890" s="40"/>
      <c r="BIY890" s="40"/>
      <c r="BIZ890" s="40"/>
      <c r="BJA890" s="40"/>
      <c r="BJB890" s="40"/>
      <c r="BJC890" s="40"/>
      <c r="BJD890" s="40"/>
      <c r="BJE890" s="40"/>
      <c r="BJF890" s="40"/>
      <c r="BJG890" s="40"/>
      <c r="BJH890" s="40"/>
      <c r="BJI890" s="40"/>
      <c r="BJJ890" s="40"/>
      <c r="BJK890" s="40"/>
      <c r="BJL890" s="40"/>
      <c r="BJM890" s="40"/>
      <c r="BJN890" s="40"/>
      <c r="BJO890" s="40"/>
      <c r="BJP890" s="40"/>
      <c r="BJQ890" s="40"/>
      <c r="BJR890" s="40"/>
      <c r="BJS890" s="40"/>
      <c r="BJT890" s="40"/>
      <c r="BJU890" s="40"/>
      <c r="BJV890" s="40"/>
      <c r="BJW890" s="40"/>
      <c r="BJX890" s="40"/>
      <c r="BJY890" s="40"/>
      <c r="BJZ890" s="40"/>
      <c r="BKA890" s="40"/>
      <c r="BKB890" s="40"/>
      <c r="BKC890" s="40"/>
      <c r="BKD890" s="40"/>
      <c r="BKE890" s="40"/>
      <c r="BKF890" s="40"/>
      <c r="BKG890" s="40"/>
      <c r="BKH890" s="40"/>
      <c r="BKI890" s="40"/>
      <c r="BKJ890" s="40"/>
      <c r="BKK890" s="40"/>
      <c r="BKL890" s="40"/>
      <c r="BKM890" s="40"/>
      <c r="BKN890" s="40"/>
      <c r="BKO890" s="40"/>
      <c r="BKP890" s="40"/>
      <c r="BKQ890" s="40"/>
      <c r="BKR890" s="40"/>
      <c r="BKS890" s="40"/>
      <c r="BKT890" s="40"/>
      <c r="BKU890" s="40"/>
      <c r="BKV890" s="40"/>
      <c r="BKW890" s="40"/>
      <c r="BKX890" s="40"/>
      <c r="BKY890" s="40"/>
      <c r="BKZ890" s="40"/>
      <c r="BLA890" s="40"/>
      <c r="BLB890" s="40"/>
      <c r="BLC890" s="40"/>
      <c r="BLD890" s="40"/>
      <c r="BLE890" s="40"/>
      <c r="BLF890" s="40"/>
      <c r="BLG890" s="40"/>
      <c r="BLH890" s="40"/>
      <c r="BLI890" s="40"/>
      <c r="BLJ890" s="40"/>
      <c r="BLK890" s="40"/>
      <c r="BLL890" s="40"/>
      <c r="BLM890" s="40"/>
      <c r="BLN890" s="40"/>
      <c r="BLO890" s="40"/>
      <c r="BLP890" s="40"/>
      <c r="BLQ890" s="40"/>
      <c r="BLR890" s="40"/>
      <c r="BLS890" s="40"/>
      <c r="BLT890" s="40"/>
      <c r="BLU890" s="40"/>
      <c r="BLV890" s="40"/>
      <c r="BLW890" s="40"/>
      <c r="BLX890" s="40"/>
      <c r="BLY890" s="40"/>
      <c r="BLZ890" s="40"/>
      <c r="BMA890" s="40"/>
      <c r="BMB890" s="40"/>
      <c r="BMC890" s="40"/>
      <c r="BMD890" s="40"/>
      <c r="BME890" s="40"/>
      <c r="BMF890" s="40"/>
      <c r="BMG890" s="40"/>
      <c r="BMH890" s="40"/>
      <c r="BMI890" s="40"/>
      <c r="BMJ890" s="40"/>
      <c r="BMK890" s="40"/>
      <c r="BML890" s="40"/>
      <c r="BMM890" s="40"/>
      <c r="BMN890" s="40"/>
      <c r="BMO890" s="40"/>
      <c r="BMP890" s="40"/>
      <c r="BMQ890" s="40"/>
      <c r="BMR890" s="40"/>
      <c r="BMS890" s="40"/>
      <c r="BMT890" s="40"/>
      <c r="BMU890" s="40"/>
      <c r="BMV890" s="40"/>
      <c r="BMW890" s="40"/>
      <c r="BMX890" s="40"/>
      <c r="BMY890" s="40"/>
      <c r="BMZ890" s="40"/>
      <c r="BNA890" s="40"/>
      <c r="BNB890" s="40"/>
      <c r="BNC890" s="40"/>
      <c r="BND890" s="40"/>
      <c r="BNE890" s="40"/>
      <c r="BNF890" s="40"/>
      <c r="BNG890" s="40"/>
      <c r="BNH890" s="40"/>
      <c r="BNI890" s="40"/>
      <c r="BNJ890" s="40"/>
      <c r="BNK890" s="40"/>
      <c r="BNL890" s="40"/>
      <c r="BNM890" s="40"/>
      <c r="BNN890" s="40"/>
      <c r="BNO890" s="40"/>
      <c r="BNP890" s="40"/>
      <c r="BNQ890" s="40"/>
      <c r="BNR890" s="40"/>
      <c r="BNS890" s="40"/>
      <c r="BNT890" s="40"/>
      <c r="BNU890" s="40"/>
      <c r="BNV890" s="40"/>
      <c r="BNW890" s="40"/>
      <c r="BNX890" s="40"/>
      <c r="BNY890" s="40"/>
      <c r="BNZ890" s="40"/>
      <c r="BOA890" s="40"/>
      <c r="BOB890" s="40"/>
      <c r="BOC890" s="40"/>
      <c r="BOD890" s="40"/>
      <c r="BOE890" s="40"/>
      <c r="BOF890" s="40"/>
      <c r="BOG890" s="40"/>
      <c r="BOH890" s="40"/>
      <c r="BOI890" s="40"/>
      <c r="BOJ890" s="40"/>
      <c r="BOK890" s="40"/>
      <c r="BOL890" s="40"/>
      <c r="BOM890" s="40"/>
      <c r="BON890" s="40"/>
      <c r="BOO890" s="40"/>
      <c r="BOP890" s="40"/>
      <c r="BOQ890" s="40"/>
      <c r="BOR890" s="40"/>
      <c r="BOS890" s="40"/>
      <c r="BOT890" s="40"/>
      <c r="BOU890" s="40"/>
      <c r="BOV890" s="40"/>
      <c r="BOW890" s="40"/>
      <c r="BOX890" s="40"/>
      <c r="BOY890" s="40"/>
      <c r="BOZ890" s="40"/>
      <c r="BPA890" s="40"/>
      <c r="BPB890" s="40"/>
      <c r="BPC890" s="40"/>
      <c r="BPD890" s="40"/>
      <c r="BPE890" s="40"/>
      <c r="BPF890" s="40"/>
      <c r="BPG890" s="40"/>
      <c r="BPH890" s="40"/>
      <c r="BPI890" s="40"/>
      <c r="BPJ890" s="40"/>
      <c r="BPK890" s="40"/>
      <c r="BPL890" s="40"/>
      <c r="BPM890" s="40"/>
      <c r="BPN890" s="40"/>
      <c r="BPO890" s="40"/>
      <c r="BPP890" s="40"/>
      <c r="BPQ890" s="40"/>
      <c r="BPR890" s="40"/>
      <c r="BPS890" s="40"/>
      <c r="BPT890" s="40"/>
      <c r="BPU890" s="40"/>
      <c r="BPV890" s="40"/>
      <c r="BPW890" s="40"/>
      <c r="BPX890" s="40"/>
      <c r="BPY890" s="40"/>
      <c r="BPZ890" s="40"/>
      <c r="BQA890" s="40"/>
      <c r="BQB890" s="40"/>
      <c r="BQC890" s="40"/>
      <c r="BQD890" s="40"/>
      <c r="BQE890" s="40"/>
      <c r="BQF890" s="40"/>
      <c r="BQG890" s="40"/>
      <c r="BQH890" s="40"/>
      <c r="BQI890" s="40"/>
      <c r="BQJ890" s="40"/>
      <c r="BQK890" s="40"/>
      <c r="BQL890" s="40"/>
      <c r="BQM890" s="40"/>
      <c r="BQN890" s="40"/>
      <c r="BQO890" s="40"/>
      <c r="BQP890" s="40"/>
      <c r="BQQ890" s="40"/>
      <c r="BQR890" s="40"/>
      <c r="BQS890" s="40"/>
      <c r="BQT890" s="40"/>
      <c r="BQU890" s="40"/>
      <c r="BQV890" s="40"/>
      <c r="BQW890" s="40"/>
      <c r="BQX890" s="40"/>
      <c r="BQY890" s="40"/>
      <c r="BQZ890" s="40"/>
      <c r="BRA890" s="40"/>
      <c r="BRB890" s="40"/>
      <c r="BRC890" s="40"/>
      <c r="BRD890" s="40"/>
      <c r="BRE890" s="40"/>
      <c r="BRF890" s="40"/>
      <c r="BRG890" s="40"/>
      <c r="BRH890" s="40"/>
      <c r="BRI890" s="40"/>
      <c r="BRJ890" s="40"/>
      <c r="BRK890" s="40"/>
      <c r="BRL890" s="40"/>
      <c r="BRM890" s="40"/>
      <c r="BRN890" s="40"/>
      <c r="BRO890" s="40"/>
      <c r="BRP890" s="40"/>
      <c r="BRQ890" s="40"/>
      <c r="BRR890" s="40"/>
      <c r="BRS890" s="40"/>
      <c r="BRT890" s="40"/>
      <c r="BRU890" s="40"/>
      <c r="BRV890" s="40"/>
      <c r="BRW890" s="40"/>
      <c r="BRX890" s="40"/>
      <c r="BRY890" s="40"/>
      <c r="BRZ890" s="40"/>
      <c r="BSA890" s="40"/>
      <c r="BSB890" s="40"/>
      <c r="BSC890" s="40"/>
      <c r="BSD890" s="40"/>
      <c r="BSE890" s="40"/>
      <c r="BSF890" s="40"/>
      <c r="BSG890" s="40"/>
      <c r="BSH890" s="40"/>
      <c r="BSI890" s="40"/>
      <c r="BSJ890" s="40"/>
      <c r="BSK890" s="40"/>
      <c r="BSL890" s="40"/>
      <c r="BSM890" s="40"/>
      <c r="BSN890" s="40"/>
      <c r="BSO890" s="40"/>
      <c r="BSP890" s="40"/>
      <c r="BSQ890" s="40"/>
      <c r="BSR890" s="40"/>
      <c r="BSS890" s="40"/>
      <c r="BST890" s="40"/>
      <c r="BSU890" s="40"/>
      <c r="BSV890" s="40"/>
      <c r="BSW890" s="40"/>
      <c r="BSX890" s="40"/>
      <c r="BSY890" s="40"/>
      <c r="BSZ890" s="40"/>
      <c r="BTA890" s="40"/>
      <c r="BTB890" s="40"/>
      <c r="BTC890" s="40"/>
      <c r="BTD890" s="40"/>
      <c r="BTE890" s="40"/>
      <c r="BTF890" s="40"/>
      <c r="BTG890" s="40"/>
      <c r="BTH890" s="40"/>
      <c r="BTI890" s="40"/>
      <c r="BTJ890" s="40"/>
      <c r="BTK890" s="40"/>
      <c r="BTL890" s="40"/>
      <c r="BTM890" s="40"/>
      <c r="BTN890" s="40"/>
      <c r="BTO890" s="40"/>
      <c r="BTP890" s="40"/>
      <c r="BTQ890" s="40"/>
      <c r="BTR890" s="40"/>
      <c r="BTS890" s="40"/>
      <c r="BTT890" s="40"/>
      <c r="BTU890" s="40"/>
      <c r="BTV890" s="40"/>
      <c r="BTW890" s="40"/>
      <c r="BTX890" s="40"/>
      <c r="BTY890" s="40"/>
      <c r="BTZ890" s="40"/>
      <c r="BUA890" s="40"/>
      <c r="BUB890" s="40"/>
      <c r="BUC890" s="40"/>
      <c r="BUD890" s="40"/>
      <c r="BUE890" s="40"/>
      <c r="BUF890" s="40"/>
      <c r="BUG890" s="40"/>
      <c r="BUH890" s="40"/>
      <c r="BUI890" s="40"/>
      <c r="BUJ890" s="40"/>
      <c r="BUK890" s="40"/>
      <c r="BUL890" s="40"/>
      <c r="BUM890" s="40"/>
      <c r="BUN890" s="40"/>
      <c r="BUO890" s="40"/>
      <c r="BUP890" s="40"/>
      <c r="BUQ890" s="40"/>
      <c r="BUR890" s="40"/>
      <c r="BUS890" s="40"/>
      <c r="BUT890" s="40"/>
      <c r="BUU890" s="40"/>
      <c r="BUV890" s="40"/>
      <c r="BUW890" s="40"/>
      <c r="BUX890" s="40"/>
      <c r="BUY890" s="40"/>
      <c r="BUZ890" s="40"/>
      <c r="BVA890" s="40"/>
      <c r="BVB890" s="40"/>
      <c r="BVC890" s="40"/>
      <c r="BVD890" s="40"/>
      <c r="BVE890" s="40"/>
      <c r="BVF890" s="40"/>
      <c r="BVG890" s="40"/>
      <c r="BVH890" s="40"/>
      <c r="BVI890" s="40"/>
      <c r="BVJ890" s="40"/>
      <c r="BVK890" s="40"/>
      <c r="BVL890" s="40"/>
      <c r="BVM890" s="40"/>
      <c r="BVN890" s="40"/>
      <c r="BVO890" s="40"/>
      <c r="BVP890" s="40"/>
      <c r="BVQ890" s="40"/>
      <c r="BVR890" s="40"/>
      <c r="BVS890" s="40"/>
      <c r="BVT890" s="40"/>
      <c r="BVU890" s="40"/>
      <c r="BVV890" s="40"/>
      <c r="BVW890" s="40"/>
      <c r="BVX890" s="40"/>
      <c r="BVY890" s="40"/>
      <c r="BVZ890" s="40"/>
      <c r="BWA890" s="40"/>
      <c r="BWB890" s="40"/>
      <c r="BWC890" s="40"/>
      <c r="BWD890" s="40"/>
      <c r="BWE890" s="40"/>
      <c r="BWF890" s="40"/>
      <c r="BWG890" s="40"/>
      <c r="BWH890" s="40"/>
      <c r="BWI890" s="40"/>
      <c r="BWJ890" s="40"/>
      <c r="BWK890" s="40"/>
      <c r="BWL890" s="40"/>
      <c r="BWM890" s="40"/>
      <c r="BWN890" s="40"/>
      <c r="BWO890" s="40"/>
      <c r="BWP890" s="40"/>
      <c r="BWQ890" s="40"/>
      <c r="BWR890" s="40"/>
      <c r="BWS890" s="40"/>
      <c r="BWT890" s="40"/>
      <c r="BWU890" s="40"/>
      <c r="BWV890" s="40"/>
      <c r="BWW890" s="40"/>
      <c r="BWX890" s="40"/>
      <c r="BWY890" s="40"/>
      <c r="BWZ890" s="40"/>
      <c r="BXA890" s="40"/>
      <c r="BXB890" s="40"/>
      <c r="BXC890" s="40"/>
      <c r="BXD890" s="40"/>
      <c r="BXE890" s="40"/>
      <c r="BXF890" s="40"/>
      <c r="BXG890" s="40"/>
      <c r="BXH890" s="40"/>
      <c r="BXI890" s="40"/>
      <c r="BXJ890" s="40"/>
      <c r="BXK890" s="40"/>
      <c r="BXL890" s="40"/>
      <c r="BXM890" s="40"/>
      <c r="BXN890" s="40"/>
      <c r="BXO890" s="40"/>
      <c r="BXP890" s="40"/>
      <c r="BXQ890" s="40"/>
      <c r="BXR890" s="40"/>
      <c r="BXS890" s="40"/>
      <c r="BXT890" s="40"/>
      <c r="BXU890" s="40"/>
      <c r="BXV890" s="40"/>
      <c r="BXW890" s="40"/>
      <c r="BXX890" s="40"/>
      <c r="BXY890" s="40"/>
      <c r="BXZ890" s="40"/>
      <c r="BYA890" s="40"/>
      <c r="BYB890" s="40"/>
      <c r="BYC890" s="40"/>
      <c r="BYD890" s="40"/>
      <c r="BYE890" s="40"/>
      <c r="BYF890" s="40"/>
      <c r="BYG890" s="40"/>
      <c r="BYH890" s="40"/>
      <c r="BYI890" s="40"/>
      <c r="BYJ890" s="40"/>
      <c r="BYK890" s="40"/>
      <c r="BYL890" s="40"/>
      <c r="BYM890" s="40"/>
      <c r="BYN890" s="40"/>
      <c r="BYO890" s="40"/>
      <c r="BYP890" s="40"/>
      <c r="BYQ890" s="40"/>
      <c r="BYR890" s="40"/>
      <c r="BYS890" s="40"/>
      <c r="BYT890" s="40"/>
      <c r="BYU890" s="40"/>
      <c r="BYV890" s="40"/>
      <c r="BYW890" s="40"/>
      <c r="BYX890" s="40"/>
      <c r="BYY890" s="40"/>
      <c r="BYZ890" s="40"/>
      <c r="BZA890" s="40"/>
      <c r="BZB890" s="40"/>
      <c r="BZC890" s="40"/>
      <c r="BZD890" s="40"/>
      <c r="BZE890" s="40"/>
      <c r="BZF890" s="40"/>
      <c r="BZG890" s="40"/>
      <c r="BZH890" s="40"/>
      <c r="BZI890" s="40"/>
      <c r="BZJ890" s="40"/>
      <c r="BZK890" s="40"/>
      <c r="BZL890" s="40"/>
      <c r="BZM890" s="40"/>
      <c r="BZN890" s="40"/>
      <c r="BZO890" s="40"/>
      <c r="BZP890" s="40"/>
      <c r="BZQ890" s="40"/>
      <c r="BZR890" s="40"/>
      <c r="BZS890" s="40"/>
      <c r="BZT890" s="40"/>
      <c r="BZU890" s="40"/>
      <c r="BZV890" s="40"/>
      <c r="BZW890" s="40"/>
      <c r="BZX890" s="40"/>
      <c r="BZY890" s="40"/>
      <c r="BZZ890" s="40"/>
      <c r="CAA890" s="40"/>
      <c r="CAB890" s="40"/>
      <c r="CAC890" s="40"/>
      <c r="CAD890" s="40"/>
      <c r="CAE890" s="40"/>
      <c r="CAF890" s="40"/>
      <c r="CAG890" s="40"/>
      <c r="CAH890" s="40"/>
      <c r="CAI890" s="40"/>
      <c r="CAJ890" s="40"/>
      <c r="CAK890" s="40"/>
      <c r="CAL890" s="40"/>
      <c r="CAM890" s="40"/>
      <c r="CAN890" s="40"/>
      <c r="CAO890" s="40"/>
      <c r="CAP890" s="40"/>
      <c r="CAQ890" s="40"/>
      <c r="CAR890" s="40"/>
      <c r="CAS890" s="40"/>
      <c r="CAT890" s="40"/>
      <c r="CAU890" s="40"/>
      <c r="CAV890" s="40"/>
      <c r="CAW890" s="40"/>
      <c r="CAX890" s="40"/>
      <c r="CAY890" s="40"/>
      <c r="CAZ890" s="40"/>
      <c r="CBA890" s="40"/>
      <c r="CBB890" s="40"/>
      <c r="CBC890" s="40"/>
      <c r="CBD890" s="40"/>
      <c r="CBE890" s="40"/>
      <c r="CBF890" s="40"/>
      <c r="CBG890" s="40"/>
      <c r="CBH890" s="40"/>
      <c r="CBI890" s="40"/>
      <c r="CBJ890" s="40"/>
      <c r="CBK890" s="40"/>
      <c r="CBL890" s="40"/>
      <c r="CBM890" s="40"/>
      <c r="CBN890" s="40"/>
      <c r="CBO890" s="40"/>
      <c r="CBP890" s="40"/>
      <c r="CBQ890" s="40"/>
      <c r="CBR890" s="40"/>
      <c r="CBS890" s="40"/>
      <c r="CBT890" s="40"/>
      <c r="CBU890" s="40"/>
      <c r="CBV890" s="40"/>
      <c r="CBW890" s="40"/>
      <c r="CBX890" s="40"/>
      <c r="CBY890" s="40"/>
      <c r="CBZ890" s="40"/>
      <c r="CCA890" s="40"/>
      <c r="CCB890" s="40"/>
      <c r="CCC890" s="40"/>
      <c r="CCD890" s="40"/>
      <c r="CCE890" s="40"/>
      <c r="CCF890" s="40"/>
      <c r="CCG890" s="40"/>
      <c r="CCH890" s="40"/>
      <c r="CCI890" s="40"/>
      <c r="CCJ890" s="40"/>
      <c r="CCK890" s="40"/>
      <c r="CCL890" s="40"/>
      <c r="CCM890" s="40"/>
      <c r="CCN890" s="40"/>
      <c r="CCO890" s="40"/>
      <c r="CCP890" s="40"/>
      <c r="CCQ890" s="40"/>
      <c r="CCR890" s="40"/>
      <c r="CCS890" s="40"/>
      <c r="CCT890" s="40"/>
      <c r="CCU890" s="40"/>
      <c r="CCV890" s="40"/>
      <c r="CCW890" s="40"/>
      <c r="CCX890" s="40"/>
      <c r="CCY890" s="40"/>
      <c r="CCZ890" s="40"/>
      <c r="CDA890" s="40"/>
      <c r="CDB890" s="40"/>
      <c r="CDC890" s="40"/>
      <c r="CDD890" s="40"/>
      <c r="CDE890" s="40"/>
      <c r="CDF890" s="40"/>
      <c r="CDG890" s="40"/>
      <c r="CDH890" s="40"/>
      <c r="CDI890" s="40"/>
      <c r="CDJ890" s="40"/>
      <c r="CDK890" s="40"/>
      <c r="CDL890" s="40"/>
      <c r="CDM890" s="40"/>
      <c r="CDN890" s="40"/>
      <c r="CDO890" s="40"/>
      <c r="CDP890" s="40"/>
      <c r="CDQ890" s="40"/>
      <c r="CDR890" s="40"/>
      <c r="CDS890" s="40"/>
      <c r="CDT890" s="40"/>
      <c r="CDU890" s="40"/>
      <c r="CDV890" s="40"/>
      <c r="CDW890" s="40"/>
      <c r="CDX890" s="40"/>
      <c r="CDY890" s="40"/>
      <c r="CDZ890" s="40"/>
      <c r="CEA890" s="40"/>
      <c r="CEB890" s="40"/>
      <c r="CEC890" s="40"/>
      <c r="CED890" s="40"/>
      <c r="CEE890" s="40"/>
      <c r="CEF890" s="40"/>
      <c r="CEG890" s="40"/>
      <c r="CEH890" s="40"/>
      <c r="CEI890" s="40"/>
      <c r="CEJ890" s="40"/>
      <c r="CEK890" s="40"/>
      <c r="CEL890" s="40"/>
      <c r="CEM890" s="40"/>
      <c r="CEN890" s="40"/>
      <c r="CEO890" s="40"/>
      <c r="CEP890" s="40"/>
      <c r="CEQ890" s="40"/>
      <c r="CER890" s="40"/>
      <c r="CES890" s="40"/>
      <c r="CET890" s="40"/>
      <c r="CEU890" s="40"/>
      <c r="CEV890" s="40"/>
      <c r="CEW890" s="40"/>
      <c r="CEX890" s="40"/>
      <c r="CEY890" s="40"/>
      <c r="CEZ890" s="40"/>
      <c r="CFA890" s="40"/>
      <c r="CFB890" s="40"/>
      <c r="CFC890" s="40"/>
      <c r="CFD890" s="40"/>
      <c r="CFE890" s="40"/>
      <c r="CFF890" s="40"/>
      <c r="CFG890" s="40"/>
      <c r="CFH890" s="40"/>
      <c r="CFI890" s="40"/>
      <c r="CFJ890" s="40"/>
      <c r="CFK890" s="40"/>
      <c r="CFL890" s="40"/>
      <c r="CFM890" s="40"/>
      <c r="CFN890" s="40"/>
      <c r="CFO890" s="40"/>
      <c r="CFP890" s="40"/>
      <c r="CFQ890" s="40"/>
      <c r="CFR890" s="40"/>
      <c r="CFS890" s="40"/>
      <c r="CFT890" s="40"/>
      <c r="CFU890" s="40"/>
      <c r="CFV890" s="40"/>
      <c r="CFW890" s="40"/>
      <c r="CFX890" s="40"/>
      <c r="CFY890" s="40"/>
      <c r="CFZ890" s="40"/>
      <c r="CGA890" s="40"/>
      <c r="CGB890" s="40"/>
      <c r="CGC890" s="40"/>
      <c r="CGD890" s="40"/>
      <c r="CGE890" s="40"/>
      <c r="CGF890" s="40"/>
      <c r="CGG890" s="40"/>
      <c r="CGH890" s="40"/>
      <c r="CGI890" s="40"/>
      <c r="CGJ890" s="40"/>
      <c r="CGK890" s="40"/>
      <c r="CGL890" s="40"/>
      <c r="CGM890" s="40"/>
      <c r="CGN890" s="40"/>
      <c r="CGO890" s="40"/>
      <c r="CGP890" s="40"/>
      <c r="CGQ890" s="40"/>
      <c r="CGR890" s="40"/>
      <c r="CGS890" s="40"/>
      <c r="CGT890" s="40"/>
      <c r="CGU890" s="40"/>
      <c r="CGV890" s="40"/>
      <c r="CGW890" s="40"/>
      <c r="CGX890" s="40"/>
      <c r="CGY890" s="40"/>
      <c r="CGZ890" s="40"/>
      <c r="CHA890" s="40"/>
      <c r="CHB890" s="40"/>
      <c r="CHC890" s="40"/>
      <c r="CHD890" s="40"/>
      <c r="CHE890" s="40"/>
      <c r="CHF890" s="40"/>
      <c r="CHG890" s="40"/>
      <c r="CHH890" s="40"/>
      <c r="CHI890" s="40"/>
      <c r="CHJ890" s="40"/>
      <c r="CHK890" s="40"/>
      <c r="CHL890" s="40"/>
      <c r="CHM890" s="40"/>
      <c r="CHN890" s="40"/>
      <c r="CHO890" s="40"/>
      <c r="CHP890" s="40"/>
      <c r="CHQ890" s="40"/>
      <c r="CHR890" s="40"/>
      <c r="CHS890" s="40"/>
      <c r="CHT890" s="40"/>
      <c r="CHU890" s="40"/>
      <c r="CHV890" s="40"/>
      <c r="CHW890" s="40"/>
      <c r="CHX890" s="40"/>
      <c r="CHY890" s="40"/>
      <c r="CHZ890" s="40"/>
      <c r="CIA890" s="40"/>
      <c r="CIB890" s="40"/>
      <c r="CIC890" s="40"/>
      <c r="CID890" s="40"/>
      <c r="CIE890" s="40"/>
      <c r="CIF890" s="40"/>
      <c r="CIG890" s="40"/>
      <c r="CIH890" s="40"/>
      <c r="CII890" s="40"/>
      <c r="CIJ890" s="40"/>
      <c r="CIK890" s="40"/>
      <c r="CIL890" s="40"/>
      <c r="CIM890" s="40"/>
      <c r="CIN890" s="40"/>
      <c r="CIO890" s="40"/>
      <c r="CIP890" s="40"/>
      <c r="CIQ890" s="40"/>
      <c r="CIR890" s="40"/>
      <c r="CIS890" s="40"/>
      <c r="CIT890" s="40"/>
      <c r="CIU890" s="40"/>
      <c r="CIV890" s="40"/>
      <c r="CIW890" s="40"/>
      <c r="CIX890" s="40"/>
      <c r="CIY890" s="40"/>
      <c r="CIZ890" s="40"/>
      <c r="CJA890" s="40"/>
      <c r="CJB890" s="40"/>
      <c r="CJC890" s="40"/>
      <c r="CJD890" s="40"/>
      <c r="CJE890" s="40"/>
      <c r="CJF890" s="40"/>
      <c r="CJG890" s="40"/>
      <c r="CJH890" s="40"/>
      <c r="CJI890" s="40"/>
      <c r="CJJ890" s="40"/>
      <c r="CJK890" s="40"/>
      <c r="CJL890" s="40"/>
      <c r="CJM890" s="40"/>
      <c r="CJN890" s="40"/>
      <c r="CJO890" s="40"/>
      <c r="CJP890" s="40"/>
      <c r="CJQ890" s="40"/>
      <c r="CJR890" s="40"/>
      <c r="CJS890" s="40"/>
      <c r="CJT890" s="40"/>
      <c r="CJU890" s="40"/>
      <c r="CJV890" s="40"/>
      <c r="CJW890" s="40"/>
      <c r="CJX890" s="40"/>
      <c r="CJY890" s="40"/>
      <c r="CJZ890" s="40"/>
      <c r="CKA890" s="40"/>
      <c r="CKB890" s="40"/>
      <c r="CKC890" s="40"/>
      <c r="CKD890" s="40"/>
      <c r="CKE890" s="40"/>
      <c r="CKF890" s="40"/>
      <c r="CKG890" s="40"/>
      <c r="CKH890" s="40"/>
      <c r="CKI890" s="40"/>
      <c r="CKJ890" s="40"/>
      <c r="CKK890" s="40"/>
      <c r="CKL890" s="40"/>
      <c r="CKM890" s="40"/>
      <c r="CKN890" s="40"/>
      <c r="CKO890" s="40"/>
      <c r="CKP890" s="40"/>
      <c r="CKQ890" s="40"/>
      <c r="CKR890" s="40"/>
      <c r="CKS890" s="40"/>
      <c r="CKT890" s="40"/>
      <c r="CKU890" s="40"/>
      <c r="CKV890" s="40"/>
      <c r="CKW890" s="40"/>
      <c r="CKX890" s="40"/>
      <c r="CKY890" s="40"/>
      <c r="CKZ890" s="40"/>
      <c r="CLA890" s="40"/>
      <c r="CLB890" s="40"/>
      <c r="CLC890" s="40"/>
      <c r="CLD890" s="40"/>
      <c r="CLE890" s="40"/>
      <c r="CLF890" s="40"/>
      <c r="CLG890" s="40"/>
      <c r="CLH890" s="40"/>
      <c r="CLI890" s="40"/>
      <c r="CLJ890" s="40"/>
      <c r="CLK890" s="40"/>
      <c r="CLL890" s="40"/>
      <c r="CLM890" s="40"/>
      <c r="CLN890" s="40"/>
      <c r="CLO890" s="40"/>
      <c r="CLP890" s="40"/>
      <c r="CLQ890" s="40"/>
      <c r="CLR890" s="40"/>
      <c r="CLS890" s="40"/>
      <c r="CLT890" s="40"/>
      <c r="CLU890" s="40"/>
      <c r="CLV890" s="40"/>
      <c r="CLW890" s="40"/>
      <c r="CLX890" s="40"/>
      <c r="CLY890" s="40"/>
      <c r="CLZ890" s="40"/>
      <c r="CMA890" s="40"/>
      <c r="CMB890" s="40"/>
      <c r="CMC890" s="40"/>
      <c r="CMD890" s="40"/>
      <c r="CME890" s="40"/>
      <c r="CMF890" s="40"/>
      <c r="CMG890" s="40"/>
      <c r="CMH890" s="40"/>
      <c r="CMI890" s="40"/>
      <c r="CMJ890" s="40"/>
      <c r="CMK890" s="40"/>
      <c r="CML890" s="40"/>
      <c r="CMM890" s="40"/>
      <c r="CMN890" s="40"/>
      <c r="CMO890" s="40"/>
      <c r="CMP890" s="40"/>
      <c r="CMQ890" s="40"/>
      <c r="CMR890" s="40"/>
      <c r="CMS890" s="40"/>
      <c r="CMT890" s="40"/>
      <c r="CMU890" s="40"/>
      <c r="CMV890" s="40"/>
      <c r="CMW890" s="40"/>
      <c r="CMX890" s="40"/>
      <c r="CMY890" s="40"/>
      <c r="CMZ890" s="40"/>
      <c r="CNA890" s="40"/>
      <c r="CNB890" s="40"/>
      <c r="CNC890" s="40"/>
      <c r="CND890" s="40"/>
      <c r="CNE890" s="40"/>
      <c r="CNF890" s="40"/>
      <c r="CNG890" s="40"/>
      <c r="CNH890" s="40"/>
      <c r="CNI890" s="40"/>
      <c r="CNJ890" s="40"/>
      <c r="CNK890" s="40"/>
      <c r="CNL890" s="40"/>
      <c r="CNM890" s="40"/>
      <c r="CNN890" s="40"/>
      <c r="CNO890" s="40"/>
      <c r="CNP890" s="40"/>
      <c r="CNQ890" s="40"/>
      <c r="CNR890" s="40"/>
      <c r="CNS890" s="40"/>
      <c r="CNT890" s="40"/>
      <c r="CNU890" s="40"/>
      <c r="CNV890" s="40"/>
      <c r="CNW890" s="40"/>
      <c r="CNX890" s="40"/>
      <c r="CNY890" s="40"/>
      <c r="CNZ890" s="40"/>
      <c r="COA890" s="40"/>
      <c r="COB890" s="40"/>
      <c r="COC890" s="40"/>
      <c r="COD890" s="40"/>
      <c r="COE890" s="40"/>
      <c r="COF890" s="40"/>
      <c r="COG890" s="40"/>
      <c r="COH890" s="40"/>
      <c r="COI890" s="40"/>
      <c r="COJ890" s="40"/>
      <c r="COK890" s="40"/>
      <c r="COL890" s="40"/>
      <c r="COM890" s="40"/>
      <c r="CON890" s="40"/>
      <c r="COO890" s="40"/>
      <c r="COP890" s="40"/>
      <c r="COQ890" s="40"/>
      <c r="COR890" s="40"/>
      <c r="COS890" s="40"/>
      <c r="COT890" s="40"/>
      <c r="COU890" s="40"/>
      <c r="COV890" s="40"/>
      <c r="COW890" s="40"/>
      <c r="COX890" s="40"/>
      <c r="COY890" s="40"/>
      <c r="COZ890" s="40"/>
      <c r="CPA890" s="40"/>
      <c r="CPB890" s="40"/>
      <c r="CPC890" s="40"/>
      <c r="CPD890" s="40"/>
      <c r="CPE890" s="40"/>
      <c r="CPF890" s="40"/>
      <c r="CPG890" s="40"/>
      <c r="CPH890" s="40"/>
      <c r="CPI890" s="40"/>
      <c r="CPJ890" s="40"/>
      <c r="CPK890" s="40"/>
      <c r="CPL890" s="40"/>
      <c r="CPM890" s="40"/>
      <c r="CPN890" s="40"/>
      <c r="CPO890" s="40"/>
      <c r="CPP890" s="40"/>
      <c r="CPQ890" s="40"/>
      <c r="CPR890" s="40"/>
      <c r="CPS890" s="40"/>
      <c r="CPT890" s="40"/>
      <c r="CPU890" s="40"/>
      <c r="CPV890" s="40"/>
      <c r="CPW890" s="40"/>
      <c r="CPX890" s="40"/>
      <c r="CPY890" s="40"/>
      <c r="CPZ890" s="40"/>
      <c r="CQA890" s="40"/>
      <c r="CQB890" s="40"/>
      <c r="CQC890" s="40"/>
      <c r="CQD890" s="40"/>
      <c r="CQE890" s="40"/>
      <c r="CQF890" s="40"/>
      <c r="CQG890" s="40"/>
      <c r="CQH890" s="40"/>
      <c r="CQI890" s="40"/>
      <c r="CQJ890" s="40"/>
      <c r="CQK890" s="40"/>
      <c r="CQL890" s="40"/>
      <c r="CQM890" s="40"/>
      <c r="CQN890" s="40"/>
      <c r="CQO890" s="40"/>
      <c r="CQP890" s="40"/>
      <c r="CQQ890" s="40"/>
      <c r="CQR890" s="40"/>
      <c r="CQS890" s="40"/>
      <c r="CQT890" s="40"/>
      <c r="CQU890" s="40"/>
      <c r="CQV890" s="40"/>
      <c r="CQW890" s="40"/>
      <c r="CQX890" s="40"/>
      <c r="CQY890" s="40"/>
      <c r="CQZ890" s="40"/>
      <c r="CRA890" s="40"/>
      <c r="CRB890" s="40"/>
      <c r="CRC890" s="40"/>
      <c r="CRD890" s="40"/>
      <c r="CRE890" s="40"/>
      <c r="CRF890" s="40"/>
      <c r="CRG890" s="40"/>
      <c r="CRH890" s="40"/>
      <c r="CRI890" s="40"/>
      <c r="CRJ890" s="40"/>
      <c r="CRK890" s="40"/>
      <c r="CRL890" s="40"/>
      <c r="CRM890" s="40"/>
      <c r="CRN890" s="40"/>
      <c r="CRO890" s="40"/>
      <c r="CRP890" s="40"/>
      <c r="CRQ890" s="40"/>
      <c r="CRR890" s="40"/>
      <c r="CRS890" s="40"/>
      <c r="CRT890" s="40"/>
      <c r="CRU890" s="40"/>
      <c r="CRV890" s="40"/>
      <c r="CRW890" s="40"/>
      <c r="CRX890" s="40"/>
      <c r="CRY890" s="40"/>
      <c r="CRZ890" s="40"/>
      <c r="CSA890" s="40"/>
      <c r="CSB890" s="40"/>
      <c r="CSC890" s="40"/>
      <c r="CSD890" s="40"/>
      <c r="CSE890" s="40"/>
      <c r="CSF890" s="40"/>
      <c r="CSG890" s="40"/>
      <c r="CSH890" s="40"/>
      <c r="CSI890" s="40"/>
      <c r="CSJ890" s="40"/>
      <c r="CSK890" s="40"/>
      <c r="CSL890" s="40"/>
      <c r="CSM890" s="40"/>
      <c r="CSN890" s="40"/>
      <c r="CSO890" s="40"/>
      <c r="CSP890" s="40"/>
      <c r="CSQ890" s="40"/>
      <c r="CSR890" s="40"/>
      <c r="CSS890" s="40"/>
      <c r="CST890" s="40"/>
      <c r="CSU890" s="40"/>
      <c r="CSV890" s="40"/>
      <c r="CSW890" s="40"/>
      <c r="CSX890" s="40"/>
      <c r="CSY890" s="40"/>
      <c r="CSZ890" s="40"/>
      <c r="CTA890" s="40"/>
      <c r="CTB890" s="40"/>
      <c r="CTC890" s="40"/>
      <c r="CTD890" s="40"/>
      <c r="CTE890" s="40"/>
      <c r="CTF890" s="40"/>
      <c r="CTG890" s="40"/>
      <c r="CTH890" s="40"/>
      <c r="CTI890" s="40"/>
      <c r="CTJ890" s="40"/>
      <c r="CTK890" s="40"/>
      <c r="CTL890" s="40"/>
      <c r="CTM890" s="40"/>
      <c r="CTN890" s="40"/>
      <c r="CTO890" s="40"/>
      <c r="CTP890" s="40"/>
      <c r="CTQ890" s="40"/>
      <c r="CTR890" s="40"/>
      <c r="CTS890" s="40"/>
      <c r="CTT890" s="40"/>
      <c r="CTU890" s="40"/>
      <c r="CTV890" s="40"/>
      <c r="CTW890" s="40"/>
      <c r="CTX890" s="40"/>
      <c r="CTY890" s="40"/>
      <c r="CTZ890" s="40"/>
      <c r="CUA890" s="40"/>
      <c r="CUB890" s="40"/>
      <c r="CUC890" s="40"/>
      <c r="CUD890" s="40"/>
      <c r="CUE890" s="40"/>
      <c r="CUF890" s="40"/>
      <c r="CUG890" s="40"/>
      <c r="CUH890" s="40"/>
      <c r="CUI890" s="40"/>
      <c r="CUJ890" s="40"/>
      <c r="CUK890" s="40"/>
      <c r="CUL890" s="40"/>
      <c r="CUM890" s="40"/>
      <c r="CUN890" s="40"/>
      <c r="CUO890" s="40"/>
      <c r="CUP890" s="40"/>
      <c r="CUQ890" s="40"/>
      <c r="CUR890" s="40"/>
      <c r="CUS890" s="40"/>
      <c r="CUT890" s="40"/>
      <c r="CUU890" s="40"/>
      <c r="CUV890" s="40"/>
      <c r="CUW890" s="40"/>
      <c r="CUX890" s="40"/>
      <c r="CUY890" s="40"/>
      <c r="CUZ890" s="40"/>
      <c r="CVA890" s="40"/>
      <c r="CVB890" s="40"/>
      <c r="CVC890" s="40"/>
      <c r="CVD890" s="40"/>
      <c r="CVE890" s="40"/>
      <c r="CVF890" s="40"/>
      <c r="CVG890" s="40"/>
      <c r="CVH890" s="40"/>
      <c r="CVI890" s="40"/>
      <c r="CVJ890" s="40"/>
      <c r="CVK890" s="40"/>
      <c r="CVL890" s="40"/>
      <c r="CVM890" s="40"/>
      <c r="CVN890" s="40"/>
      <c r="CVO890" s="40"/>
      <c r="CVP890" s="40"/>
      <c r="CVQ890" s="40"/>
      <c r="CVR890" s="40"/>
      <c r="CVS890" s="40"/>
      <c r="CVT890" s="40"/>
      <c r="CVU890" s="40"/>
      <c r="CVV890" s="40"/>
      <c r="CVW890" s="40"/>
      <c r="CVX890" s="40"/>
      <c r="CVY890" s="40"/>
      <c r="CVZ890" s="40"/>
      <c r="CWA890" s="40"/>
      <c r="CWB890" s="40"/>
      <c r="CWC890" s="40"/>
      <c r="CWD890" s="40"/>
      <c r="CWE890" s="40"/>
      <c r="CWF890" s="40"/>
      <c r="CWG890" s="40"/>
      <c r="CWH890" s="40"/>
      <c r="CWI890" s="40"/>
      <c r="CWJ890" s="40"/>
      <c r="CWK890" s="40"/>
      <c r="CWL890" s="40"/>
      <c r="CWM890" s="40"/>
      <c r="CWN890" s="40"/>
      <c r="CWO890" s="40"/>
      <c r="CWP890" s="40"/>
      <c r="CWQ890" s="40"/>
      <c r="CWR890" s="40"/>
      <c r="CWS890" s="40"/>
      <c r="CWT890" s="40"/>
      <c r="CWU890" s="40"/>
      <c r="CWV890" s="40"/>
      <c r="CWW890" s="40"/>
      <c r="CWX890" s="40"/>
      <c r="CWY890" s="40"/>
      <c r="CWZ890" s="40"/>
      <c r="CXA890" s="40"/>
      <c r="CXB890" s="40"/>
      <c r="CXC890" s="40"/>
      <c r="CXD890" s="40"/>
      <c r="CXE890" s="40"/>
      <c r="CXF890" s="40"/>
      <c r="CXG890" s="40"/>
      <c r="CXH890" s="40"/>
      <c r="CXI890" s="40"/>
      <c r="CXJ890" s="40"/>
      <c r="CXK890" s="40"/>
      <c r="CXL890" s="40"/>
      <c r="CXM890" s="40"/>
      <c r="CXN890" s="40"/>
      <c r="CXO890" s="40"/>
      <c r="CXP890" s="40"/>
      <c r="CXQ890" s="40"/>
      <c r="CXR890" s="40"/>
      <c r="CXS890" s="40"/>
      <c r="CXT890" s="40"/>
      <c r="CXU890" s="40"/>
      <c r="CXV890" s="40"/>
      <c r="CXW890" s="40"/>
      <c r="CXX890" s="40"/>
      <c r="CXY890" s="40"/>
      <c r="CXZ890" s="40"/>
      <c r="CYA890" s="40"/>
      <c r="CYB890" s="40"/>
      <c r="CYC890" s="40"/>
      <c r="CYD890" s="40"/>
      <c r="CYE890" s="40"/>
      <c r="CYF890" s="40"/>
      <c r="CYG890" s="40"/>
      <c r="CYH890" s="40"/>
      <c r="CYI890" s="40"/>
      <c r="CYJ890" s="40"/>
      <c r="CYK890" s="40"/>
      <c r="CYL890" s="40"/>
      <c r="CYM890" s="40"/>
      <c r="CYN890" s="40"/>
      <c r="CYO890" s="40"/>
      <c r="CYP890" s="40"/>
      <c r="CYQ890" s="40"/>
      <c r="CYR890" s="40"/>
      <c r="CYS890" s="40"/>
      <c r="CYT890" s="40"/>
      <c r="CYU890" s="40"/>
      <c r="CYV890" s="40"/>
      <c r="CYW890" s="40"/>
      <c r="CYX890" s="40"/>
      <c r="CYY890" s="40"/>
      <c r="CYZ890" s="40"/>
      <c r="CZA890" s="40"/>
      <c r="CZB890" s="40"/>
      <c r="CZC890" s="40"/>
      <c r="CZD890" s="40"/>
      <c r="CZE890" s="40"/>
      <c r="CZF890" s="40"/>
      <c r="CZG890" s="40"/>
      <c r="CZH890" s="40"/>
      <c r="CZI890" s="40"/>
      <c r="CZJ890" s="40"/>
      <c r="CZK890" s="40"/>
      <c r="CZL890" s="40"/>
      <c r="CZM890" s="40"/>
      <c r="CZN890" s="40"/>
      <c r="CZO890" s="40"/>
      <c r="CZP890" s="40"/>
      <c r="CZQ890" s="40"/>
      <c r="CZR890" s="40"/>
      <c r="CZS890" s="40"/>
      <c r="CZT890" s="40"/>
      <c r="CZU890" s="40"/>
      <c r="CZV890" s="40"/>
      <c r="CZW890" s="40"/>
      <c r="CZX890" s="40"/>
      <c r="CZY890" s="40"/>
      <c r="CZZ890" s="40"/>
      <c r="DAA890" s="40"/>
      <c r="DAB890" s="40"/>
      <c r="DAC890" s="40"/>
      <c r="DAD890" s="40"/>
      <c r="DAE890" s="40"/>
      <c r="DAF890" s="40"/>
      <c r="DAG890" s="40"/>
      <c r="DAH890" s="40"/>
      <c r="DAI890" s="40"/>
      <c r="DAJ890" s="40"/>
      <c r="DAK890" s="40"/>
      <c r="DAL890" s="40"/>
      <c r="DAM890" s="40"/>
      <c r="DAN890" s="40"/>
      <c r="DAO890" s="40"/>
      <c r="DAP890" s="40"/>
      <c r="DAQ890" s="40"/>
      <c r="DAR890" s="40"/>
      <c r="DAS890" s="40"/>
      <c r="DAT890" s="40"/>
      <c r="DAU890" s="40"/>
      <c r="DAV890" s="40"/>
      <c r="DAW890" s="40"/>
      <c r="DAX890" s="40"/>
      <c r="DAY890" s="40"/>
      <c r="DAZ890" s="40"/>
      <c r="DBA890" s="40"/>
      <c r="DBB890" s="40"/>
      <c r="DBC890" s="40"/>
      <c r="DBD890" s="40"/>
      <c r="DBE890" s="40"/>
      <c r="DBF890" s="40"/>
      <c r="DBG890" s="40"/>
      <c r="DBH890" s="40"/>
      <c r="DBI890" s="40"/>
      <c r="DBJ890" s="40"/>
      <c r="DBK890" s="40"/>
      <c r="DBL890" s="40"/>
      <c r="DBM890" s="40"/>
      <c r="DBN890" s="40"/>
      <c r="DBO890" s="40"/>
      <c r="DBP890" s="40"/>
      <c r="DBQ890" s="40"/>
      <c r="DBR890" s="40"/>
      <c r="DBS890" s="40"/>
      <c r="DBT890" s="40"/>
      <c r="DBU890" s="40"/>
      <c r="DBV890" s="40"/>
      <c r="DBW890" s="40"/>
      <c r="DBX890" s="40"/>
      <c r="DBY890" s="40"/>
      <c r="DBZ890" s="40"/>
      <c r="DCA890" s="40"/>
      <c r="DCB890" s="40"/>
      <c r="DCC890" s="40"/>
      <c r="DCD890" s="40"/>
      <c r="DCE890" s="40"/>
      <c r="DCF890" s="40"/>
      <c r="DCG890" s="40"/>
      <c r="DCH890" s="40"/>
      <c r="DCI890" s="40"/>
      <c r="DCJ890" s="40"/>
      <c r="DCK890" s="40"/>
      <c r="DCL890" s="40"/>
      <c r="DCM890" s="40"/>
      <c r="DCN890" s="40"/>
      <c r="DCO890" s="40"/>
      <c r="DCP890" s="40"/>
      <c r="DCQ890" s="40"/>
      <c r="DCR890" s="40"/>
      <c r="DCS890" s="40"/>
      <c r="DCT890" s="40"/>
      <c r="DCU890" s="40"/>
      <c r="DCV890" s="40"/>
      <c r="DCW890" s="40"/>
      <c r="DCX890" s="40"/>
      <c r="DCY890" s="40"/>
      <c r="DCZ890" s="40"/>
      <c r="DDA890" s="40"/>
      <c r="DDB890" s="40"/>
      <c r="DDC890" s="40"/>
      <c r="DDD890" s="40"/>
      <c r="DDE890" s="40"/>
      <c r="DDF890" s="40"/>
      <c r="DDG890" s="40"/>
      <c r="DDH890" s="40"/>
      <c r="DDI890" s="40"/>
      <c r="DDJ890" s="40"/>
      <c r="DDK890" s="40"/>
      <c r="DDL890" s="40"/>
      <c r="DDM890" s="40"/>
      <c r="DDN890" s="40"/>
      <c r="DDO890" s="40"/>
      <c r="DDP890" s="40"/>
      <c r="DDQ890" s="40"/>
      <c r="DDR890" s="40"/>
      <c r="DDS890" s="40"/>
      <c r="DDT890" s="40"/>
      <c r="DDU890" s="40"/>
      <c r="DDV890" s="40"/>
      <c r="DDW890" s="40"/>
      <c r="DDX890" s="40"/>
      <c r="DDY890" s="40"/>
      <c r="DDZ890" s="40"/>
      <c r="DEA890" s="40"/>
      <c r="DEB890" s="40"/>
      <c r="DEC890" s="40"/>
      <c r="DED890" s="40"/>
      <c r="DEE890" s="40"/>
      <c r="DEF890" s="40"/>
      <c r="DEG890" s="40"/>
      <c r="DEH890" s="40"/>
      <c r="DEI890" s="40"/>
      <c r="DEJ890" s="40"/>
      <c r="DEK890" s="40"/>
      <c r="DEL890" s="40"/>
      <c r="DEM890" s="40"/>
      <c r="DEN890" s="40"/>
      <c r="DEO890" s="40"/>
      <c r="DEP890" s="40"/>
      <c r="DEQ890" s="40"/>
      <c r="DER890" s="40"/>
      <c r="DES890" s="40"/>
      <c r="DET890" s="40"/>
      <c r="DEU890" s="40"/>
      <c r="DEV890" s="40"/>
      <c r="DEW890" s="40"/>
      <c r="DEX890" s="40"/>
      <c r="DEY890" s="40"/>
      <c r="DEZ890" s="40"/>
      <c r="DFA890" s="40"/>
      <c r="DFB890" s="40"/>
      <c r="DFC890" s="40"/>
      <c r="DFD890" s="40"/>
      <c r="DFE890" s="40"/>
      <c r="DFF890" s="40"/>
      <c r="DFG890" s="40"/>
      <c r="DFH890" s="40"/>
      <c r="DFI890" s="40"/>
      <c r="DFJ890" s="40"/>
      <c r="DFK890" s="40"/>
      <c r="DFL890" s="40"/>
      <c r="DFM890" s="40"/>
      <c r="DFN890" s="40"/>
      <c r="DFO890" s="40"/>
      <c r="DFP890" s="40"/>
      <c r="DFQ890" s="40"/>
      <c r="DFR890" s="40"/>
      <c r="DFS890" s="40"/>
      <c r="DFT890" s="40"/>
      <c r="DFU890" s="40"/>
      <c r="DFV890" s="40"/>
      <c r="DFW890" s="40"/>
      <c r="DFX890" s="40"/>
      <c r="DFY890" s="40"/>
      <c r="DFZ890" s="40"/>
      <c r="DGA890" s="40"/>
      <c r="DGB890" s="40"/>
      <c r="DGC890" s="40"/>
      <c r="DGD890" s="40"/>
      <c r="DGE890" s="40"/>
      <c r="DGF890" s="40"/>
      <c r="DGG890" s="40"/>
      <c r="DGH890" s="40"/>
      <c r="DGI890" s="40"/>
      <c r="DGJ890" s="40"/>
      <c r="DGK890" s="40"/>
      <c r="DGL890" s="40"/>
      <c r="DGM890" s="40"/>
      <c r="DGN890" s="40"/>
      <c r="DGO890" s="40"/>
      <c r="DGP890" s="40"/>
      <c r="DGQ890" s="40"/>
      <c r="DGR890" s="40"/>
      <c r="DGS890" s="40"/>
      <c r="DGT890" s="40"/>
      <c r="DGU890" s="40"/>
      <c r="DGV890" s="40"/>
      <c r="DGW890" s="40"/>
      <c r="DGX890" s="40"/>
      <c r="DGY890" s="40"/>
      <c r="DGZ890" s="40"/>
      <c r="DHA890" s="40"/>
      <c r="DHB890" s="40"/>
      <c r="DHC890" s="40"/>
      <c r="DHD890" s="40"/>
      <c r="DHE890" s="40"/>
      <c r="DHF890" s="40"/>
      <c r="DHG890" s="40"/>
      <c r="DHH890" s="40"/>
      <c r="DHI890" s="40"/>
      <c r="DHJ890" s="40"/>
      <c r="DHK890" s="40"/>
      <c r="DHL890" s="40"/>
      <c r="DHM890" s="40"/>
      <c r="DHN890" s="40"/>
      <c r="DHO890" s="40"/>
      <c r="DHP890" s="40"/>
      <c r="DHQ890" s="40"/>
      <c r="DHR890" s="40"/>
      <c r="DHS890" s="40"/>
      <c r="DHT890" s="40"/>
      <c r="DHU890" s="40"/>
      <c r="DHV890" s="40"/>
      <c r="DHW890" s="40"/>
      <c r="DHX890" s="40"/>
      <c r="DHY890" s="40"/>
      <c r="DHZ890" s="40"/>
      <c r="DIA890" s="40"/>
      <c r="DIB890" s="40"/>
      <c r="DIC890" s="40"/>
      <c r="DID890" s="40"/>
      <c r="DIE890" s="40"/>
      <c r="DIF890" s="40"/>
      <c r="DIG890" s="40"/>
      <c r="DIH890" s="40"/>
      <c r="DII890" s="40"/>
      <c r="DIJ890" s="40"/>
      <c r="DIK890" s="40"/>
      <c r="DIL890" s="40"/>
      <c r="DIM890" s="40"/>
      <c r="DIN890" s="40"/>
      <c r="DIO890" s="40"/>
      <c r="DIP890" s="40"/>
      <c r="DIQ890" s="40"/>
      <c r="DIR890" s="40"/>
      <c r="DIS890" s="40"/>
      <c r="DIT890" s="40"/>
      <c r="DIU890" s="40"/>
      <c r="DIV890" s="40"/>
      <c r="DIW890" s="40"/>
      <c r="DIX890" s="40"/>
      <c r="DIY890" s="40"/>
      <c r="DIZ890" s="40"/>
      <c r="DJA890" s="40"/>
      <c r="DJB890" s="40"/>
      <c r="DJC890" s="40"/>
      <c r="DJD890" s="40"/>
      <c r="DJE890" s="40"/>
      <c r="DJF890" s="40"/>
      <c r="DJG890" s="40"/>
      <c r="DJH890" s="40"/>
      <c r="DJI890" s="40"/>
      <c r="DJJ890" s="40"/>
      <c r="DJK890" s="40"/>
      <c r="DJL890" s="40"/>
      <c r="DJM890" s="40"/>
      <c r="DJN890" s="40"/>
      <c r="DJO890" s="40"/>
      <c r="DJP890" s="40"/>
      <c r="DJQ890" s="40"/>
      <c r="DJR890" s="40"/>
      <c r="DJS890" s="40"/>
      <c r="DJT890" s="40"/>
      <c r="DJU890" s="40"/>
      <c r="DJV890" s="40"/>
      <c r="DJW890" s="40"/>
      <c r="DJX890" s="40"/>
      <c r="DJY890" s="40"/>
      <c r="DJZ890" s="40"/>
      <c r="DKA890" s="40"/>
      <c r="DKB890" s="40"/>
      <c r="DKC890" s="40"/>
      <c r="DKD890" s="40"/>
      <c r="DKE890" s="40"/>
      <c r="DKF890" s="40"/>
      <c r="DKG890" s="40"/>
      <c r="DKH890" s="40"/>
      <c r="DKI890" s="40"/>
      <c r="DKJ890" s="40"/>
      <c r="DKK890" s="40"/>
      <c r="DKL890" s="40"/>
      <c r="DKM890" s="40"/>
      <c r="DKN890" s="40"/>
      <c r="DKO890" s="40"/>
      <c r="DKP890" s="40"/>
      <c r="DKQ890" s="40"/>
      <c r="DKR890" s="40"/>
      <c r="DKS890" s="40"/>
      <c r="DKT890" s="40"/>
      <c r="DKU890" s="40"/>
      <c r="DKV890" s="40"/>
      <c r="DKW890" s="40"/>
      <c r="DKX890" s="40"/>
      <c r="DKY890" s="40"/>
      <c r="DKZ890" s="40"/>
      <c r="DLA890" s="40"/>
      <c r="DLB890" s="40"/>
      <c r="DLC890" s="40"/>
      <c r="DLD890" s="40"/>
      <c r="DLE890" s="40"/>
      <c r="DLF890" s="40"/>
      <c r="DLG890" s="40"/>
      <c r="DLH890" s="40"/>
      <c r="DLI890" s="40"/>
      <c r="DLJ890" s="40"/>
      <c r="DLK890" s="40"/>
      <c r="DLL890" s="40"/>
      <c r="DLM890" s="40"/>
      <c r="DLN890" s="40"/>
      <c r="DLO890" s="40"/>
      <c r="DLP890" s="40"/>
      <c r="DLQ890" s="40"/>
      <c r="DLR890" s="40"/>
      <c r="DLS890" s="40"/>
      <c r="DLT890" s="40"/>
      <c r="DLU890" s="40"/>
      <c r="DLV890" s="40"/>
      <c r="DLW890" s="40"/>
      <c r="DLX890" s="40"/>
      <c r="DLY890" s="40"/>
      <c r="DLZ890" s="40"/>
      <c r="DMA890" s="40"/>
      <c r="DMB890" s="40"/>
      <c r="DMC890" s="40"/>
      <c r="DMD890" s="40"/>
      <c r="DME890" s="40"/>
      <c r="DMF890" s="40"/>
      <c r="DMG890" s="40"/>
      <c r="DMH890" s="40"/>
      <c r="DMI890" s="40"/>
      <c r="DMJ890" s="40"/>
      <c r="DMK890" s="40"/>
      <c r="DML890" s="40"/>
      <c r="DMM890" s="40"/>
      <c r="DMN890" s="40"/>
      <c r="DMO890" s="40"/>
      <c r="DMP890" s="40"/>
      <c r="DMQ890" s="40"/>
      <c r="DMR890" s="40"/>
      <c r="DMS890" s="40"/>
      <c r="DMT890" s="40"/>
      <c r="DMU890" s="40"/>
      <c r="DMV890" s="40"/>
      <c r="DMW890" s="40"/>
      <c r="DMX890" s="40"/>
      <c r="DMY890" s="40"/>
      <c r="DMZ890" s="40"/>
      <c r="DNA890" s="40"/>
      <c r="DNB890" s="40"/>
      <c r="DNC890" s="40"/>
      <c r="DND890" s="40"/>
      <c r="DNE890" s="40"/>
      <c r="DNF890" s="40"/>
      <c r="DNG890" s="40"/>
      <c r="DNH890" s="40"/>
      <c r="DNI890" s="40"/>
      <c r="DNJ890" s="40"/>
      <c r="DNK890" s="40"/>
      <c r="DNL890" s="40"/>
      <c r="DNM890" s="40"/>
      <c r="DNN890" s="40"/>
      <c r="DNO890" s="40"/>
      <c r="DNP890" s="40"/>
      <c r="DNQ890" s="40"/>
      <c r="DNR890" s="40"/>
      <c r="DNS890" s="40"/>
      <c r="DNT890" s="40"/>
      <c r="DNU890" s="40"/>
      <c r="DNV890" s="40"/>
      <c r="DNW890" s="40"/>
      <c r="DNX890" s="40"/>
      <c r="DNY890" s="40"/>
      <c r="DNZ890" s="40"/>
      <c r="DOA890" s="40"/>
      <c r="DOB890" s="40"/>
      <c r="DOC890" s="40"/>
      <c r="DOD890" s="40"/>
      <c r="DOE890" s="40"/>
      <c r="DOF890" s="40"/>
      <c r="DOG890" s="40"/>
      <c r="DOH890" s="40"/>
      <c r="DOI890" s="40"/>
      <c r="DOJ890" s="40"/>
      <c r="DOK890" s="40"/>
      <c r="DOL890" s="40"/>
      <c r="DOM890" s="40"/>
      <c r="DON890" s="40"/>
      <c r="DOO890" s="40"/>
      <c r="DOP890" s="40"/>
      <c r="DOQ890" s="40"/>
      <c r="DOR890" s="40"/>
      <c r="DOS890" s="40"/>
      <c r="DOT890" s="40"/>
      <c r="DOU890" s="40"/>
      <c r="DOV890" s="40"/>
      <c r="DOW890" s="40"/>
      <c r="DOX890" s="40"/>
      <c r="DOY890" s="40"/>
      <c r="DOZ890" s="40"/>
      <c r="DPA890" s="40"/>
      <c r="DPB890" s="40"/>
      <c r="DPC890" s="40"/>
      <c r="DPD890" s="40"/>
      <c r="DPE890" s="40"/>
      <c r="DPF890" s="40"/>
      <c r="DPG890" s="40"/>
      <c r="DPH890" s="40"/>
      <c r="DPI890" s="40"/>
      <c r="DPJ890" s="40"/>
      <c r="DPK890" s="40"/>
      <c r="DPL890" s="40"/>
      <c r="DPM890" s="40"/>
      <c r="DPN890" s="40"/>
      <c r="DPO890" s="40"/>
      <c r="DPP890" s="40"/>
      <c r="DPQ890" s="40"/>
      <c r="DPR890" s="40"/>
      <c r="DPS890" s="40"/>
      <c r="DPT890" s="40"/>
      <c r="DPU890" s="40"/>
      <c r="DPV890" s="40"/>
      <c r="DPW890" s="40"/>
      <c r="DPX890" s="40"/>
      <c r="DPY890" s="40"/>
      <c r="DPZ890" s="40"/>
      <c r="DQA890" s="40"/>
      <c r="DQB890" s="40"/>
      <c r="DQC890" s="40"/>
      <c r="DQD890" s="40"/>
      <c r="DQE890" s="40"/>
      <c r="DQF890" s="40"/>
      <c r="DQG890" s="40"/>
      <c r="DQH890" s="40"/>
      <c r="DQI890" s="40"/>
      <c r="DQJ890" s="40"/>
      <c r="DQK890" s="40"/>
      <c r="DQL890" s="40"/>
      <c r="DQM890" s="40"/>
      <c r="DQN890" s="40"/>
      <c r="DQO890" s="40"/>
      <c r="DQP890" s="40"/>
      <c r="DQQ890" s="40"/>
      <c r="DQR890" s="40"/>
      <c r="DQS890" s="40"/>
      <c r="DQT890" s="40"/>
      <c r="DQU890" s="40"/>
      <c r="DQV890" s="40"/>
      <c r="DQW890" s="40"/>
      <c r="DQX890" s="40"/>
      <c r="DQY890" s="40"/>
      <c r="DQZ890" s="40"/>
      <c r="DRA890" s="40"/>
      <c r="DRB890" s="40"/>
      <c r="DRC890" s="40"/>
      <c r="DRD890" s="40"/>
      <c r="DRE890" s="40"/>
      <c r="DRF890" s="40"/>
      <c r="DRG890" s="40"/>
      <c r="DRH890" s="40"/>
      <c r="DRI890" s="40"/>
      <c r="DRJ890" s="40"/>
      <c r="DRK890" s="40"/>
      <c r="DRL890" s="40"/>
      <c r="DRM890" s="40"/>
      <c r="DRN890" s="40"/>
      <c r="DRO890" s="40"/>
      <c r="DRP890" s="40"/>
      <c r="DRQ890" s="40"/>
      <c r="DRR890" s="40"/>
      <c r="DRS890" s="40"/>
      <c r="DRT890" s="40"/>
      <c r="DRU890" s="40"/>
      <c r="DRV890" s="40"/>
      <c r="DRW890" s="40"/>
      <c r="DRX890" s="40"/>
      <c r="DRY890" s="40"/>
      <c r="DRZ890" s="40"/>
      <c r="DSA890" s="40"/>
      <c r="DSB890" s="40"/>
      <c r="DSC890" s="40"/>
      <c r="DSD890" s="40"/>
      <c r="DSE890" s="40"/>
      <c r="DSF890" s="40"/>
      <c r="DSG890" s="40"/>
      <c r="DSH890" s="40"/>
      <c r="DSI890" s="40"/>
      <c r="DSJ890" s="40"/>
      <c r="DSK890" s="40"/>
      <c r="DSL890" s="40"/>
      <c r="DSM890" s="40"/>
      <c r="DSN890" s="40"/>
      <c r="DSO890" s="40"/>
      <c r="DSP890" s="40"/>
      <c r="DSQ890" s="40"/>
      <c r="DSR890" s="40"/>
      <c r="DSS890" s="40"/>
      <c r="DST890" s="40"/>
      <c r="DSU890" s="40"/>
      <c r="DSV890" s="40"/>
      <c r="DSW890" s="40"/>
      <c r="DSX890" s="40"/>
      <c r="DSY890" s="40"/>
      <c r="DSZ890" s="40"/>
      <c r="DTA890" s="40"/>
      <c r="DTB890" s="40"/>
      <c r="DTC890" s="40"/>
      <c r="DTD890" s="40"/>
      <c r="DTE890" s="40"/>
      <c r="DTF890" s="40"/>
      <c r="DTG890" s="40"/>
      <c r="DTH890" s="40"/>
      <c r="DTI890" s="40"/>
      <c r="DTJ890" s="40"/>
      <c r="DTK890" s="40"/>
      <c r="DTL890" s="40"/>
      <c r="DTM890" s="40"/>
      <c r="DTN890" s="40"/>
      <c r="DTO890" s="40"/>
      <c r="DTP890" s="40"/>
      <c r="DTQ890" s="40"/>
      <c r="DTR890" s="40"/>
      <c r="DTS890" s="40"/>
      <c r="DTT890" s="40"/>
      <c r="DTU890" s="40"/>
      <c r="DTV890" s="40"/>
      <c r="DTW890" s="40"/>
      <c r="DTX890" s="40"/>
      <c r="DTY890" s="40"/>
      <c r="DTZ890" s="40"/>
      <c r="DUA890" s="40"/>
      <c r="DUB890" s="40"/>
      <c r="DUC890" s="40"/>
      <c r="DUD890" s="40"/>
      <c r="DUE890" s="40"/>
      <c r="DUF890" s="40"/>
      <c r="DUG890" s="40"/>
      <c r="DUH890" s="40"/>
      <c r="DUI890" s="40"/>
      <c r="DUJ890" s="40"/>
      <c r="DUK890" s="40"/>
      <c r="DUL890" s="40"/>
      <c r="DUM890" s="40"/>
      <c r="DUN890" s="40"/>
      <c r="DUO890" s="40"/>
      <c r="DUP890" s="40"/>
      <c r="DUQ890" s="40"/>
      <c r="DUR890" s="40"/>
      <c r="DUS890" s="40"/>
      <c r="DUT890" s="40"/>
      <c r="DUU890" s="40"/>
      <c r="DUV890" s="40"/>
      <c r="DUW890" s="40"/>
      <c r="DUX890" s="40"/>
      <c r="DUY890" s="40"/>
      <c r="DUZ890" s="40"/>
      <c r="DVA890" s="40"/>
      <c r="DVB890" s="40"/>
      <c r="DVC890" s="40"/>
      <c r="DVD890" s="40"/>
      <c r="DVE890" s="40"/>
      <c r="DVF890" s="40"/>
      <c r="DVG890" s="40"/>
      <c r="DVH890" s="40"/>
      <c r="DVI890" s="40"/>
      <c r="DVJ890" s="40"/>
      <c r="DVK890" s="40"/>
      <c r="DVL890" s="40"/>
      <c r="DVM890" s="40"/>
      <c r="DVN890" s="40"/>
      <c r="DVO890" s="40"/>
      <c r="DVP890" s="40"/>
      <c r="DVQ890" s="40"/>
      <c r="DVR890" s="40"/>
      <c r="DVS890" s="40"/>
      <c r="DVT890" s="40"/>
      <c r="DVU890" s="40"/>
      <c r="DVV890" s="40"/>
      <c r="DVW890" s="40"/>
      <c r="DVX890" s="40"/>
      <c r="DVY890" s="40"/>
      <c r="DVZ890" s="40"/>
      <c r="DWA890" s="40"/>
      <c r="DWB890" s="40"/>
      <c r="DWC890" s="40"/>
      <c r="DWD890" s="40"/>
      <c r="DWE890" s="40"/>
      <c r="DWF890" s="40"/>
      <c r="DWG890" s="40"/>
      <c r="DWH890" s="40"/>
      <c r="DWI890" s="40"/>
      <c r="DWJ890" s="40"/>
      <c r="DWK890" s="40"/>
      <c r="DWL890" s="40"/>
      <c r="DWM890" s="40"/>
      <c r="DWN890" s="40"/>
      <c r="DWO890" s="40"/>
      <c r="DWP890" s="40"/>
      <c r="DWQ890" s="40"/>
      <c r="DWR890" s="40"/>
      <c r="DWS890" s="40"/>
      <c r="DWT890" s="40"/>
      <c r="DWU890" s="40"/>
      <c r="DWV890" s="40"/>
      <c r="DWW890" s="40"/>
      <c r="DWX890" s="40"/>
      <c r="DWY890" s="40"/>
      <c r="DWZ890" s="40"/>
      <c r="DXA890" s="40"/>
      <c r="DXB890" s="40"/>
      <c r="DXC890" s="40"/>
      <c r="DXD890" s="40"/>
      <c r="DXE890" s="40"/>
      <c r="DXF890" s="40"/>
      <c r="DXG890" s="40"/>
      <c r="DXH890" s="40"/>
      <c r="DXI890" s="40"/>
      <c r="DXJ890" s="40"/>
      <c r="DXK890" s="40"/>
      <c r="DXL890" s="40"/>
      <c r="DXM890" s="40"/>
      <c r="DXN890" s="40"/>
      <c r="DXO890" s="40"/>
      <c r="DXP890" s="40"/>
      <c r="DXQ890" s="40"/>
      <c r="DXR890" s="40"/>
      <c r="DXS890" s="40"/>
      <c r="DXT890" s="40"/>
      <c r="DXU890" s="40"/>
      <c r="DXV890" s="40"/>
      <c r="DXW890" s="40"/>
      <c r="DXX890" s="40"/>
      <c r="DXY890" s="40"/>
      <c r="DXZ890" s="40"/>
      <c r="DYA890" s="40"/>
      <c r="DYB890" s="40"/>
      <c r="DYC890" s="40"/>
      <c r="DYD890" s="40"/>
      <c r="DYE890" s="40"/>
      <c r="DYF890" s="40"/>
      <c r="DYG890" s="40"/>
      <c r="DYH890" s="40"/>
      <c r="DYI890" s="40"/>
      <c r="DYJ890" s="40"/>
      <c r="DYK890" s="40"/>
      <c r="DYL890" s="40"/>
      <c r="DYM890" s="40"/>
      <c r="DYN890" s="40"/>
      <c r="DYO890" s="40"/>
      <c r="DYP890" s="40"/>
      <c r="DYQ890" s="40"/>
      <c r="DYR890" s="40"/>
      <c r="DYS890" s="40"/>
      <c r="DYT890" s="40"/>
      <c r="DYU890" s="40"/>
      <c r="DYV890" s="40"/>
      <c r="DYW890" s="40"/>
      <c r="DYX890" s="40"/>
      <c r="DYY890" s="40"/>
      <c r="DYZ890" s="40"/>
      <c r="DZA890" s="40"/>
      <c r="DZB890" s="40"/>
      <c r="DZC890" s="40"/>
      <c r="DZD890" s="40"/>
      <c r="DZE890" s="40"/>
      <c r="DZF890" s="40"/>
      <c r="DZG890" s="40"/>
      <c r="DZH890" s="40"/>
      <c r="DZI890" s="40"/>
      <c r="DZJ890" s="40"/>
      <c r="DZK890" s="40"/>
      <c r="DZL890" s="40"/>
      <c r="DZM890" s="40"/>
      <c r="DZN890" s="40"/>
      <c r="DZO890" s="40"/>
      <c r="DZP890" s="40"/>
      <c r="DZQ890" s="40"/>
      <c r="DZR890" s="40"/>
      <c r="DZS890" s="40"/>
      <c r="DZT890" s="40"/>
      <c r="DZU890" s="40"/>
      <c r="DZV890" s="40"/>
      <c r="DZW890" s="40"/>
      <c r="DZX890" s="40"/>
      <c r="DZY890" s="40"/>
      <c r="DZZ890" s="40"/>
      <c r="EAA890" s="40"/>
      <c r="EAB890" s="40"/>
      <c r="EAC890" s="40"/>
      <c r="EAD890" s="40"/>
      <c r="EAE890" s="40"/>
      <c r="EAF890" s="40"/>
      <c r="EAG890" s="40"/>
      <c r="EAH890" s="40"/>
      <c r="EAI890" s="40"/>
      <c r="EAJ890" s="40"/>
      <c r="EAK890" s="40"/>
      <c r="EAL890" s="40"/>
      <c r="EAM890" s="40"/>
      <c r="EAN890" s="40"/>
      <c r="EAO890" s="40"/>
      <c r="EAP890" s="40"/>
      <c r="EAQ890" s="40"/>
      <c r="EAR890" s="40"/>
      <c r="EAS890" s="40"/>
      <c r="EAT890" s="40"/>
      <c r="EAU890" s="40"/>
      <c r="EAV890" s="40"/>
      <c r="EAW890" s="40"/>
      <c r="EAX890" s="40"/>
      <c r="EAY890" s="40"/>
      <c r="EAZ890" s="40"/>
      <c r="EBA890" s="40"/>
      <c r="EBB890" s="40"/>
      <c r="EBC890" s="40"/>
      <c r="EBD890" s="40"/>
      <c r="EBE890" s="40"/>
      <c r="EBF890" s="40"/>
      <c r="EBG890" s="40"/>
      <c r="EBH890" s="40"/>
      <c r="EBI890" s="40"/>
      <c r="EBJ890" s="40"/>
      <c r="EBK890" s="40"/>
      <c r="EBL890" s="40"/>
      <c r="EBM890" s="40"/>
      <c r="EBN890" s="40"/>
      <c r="EBO890" s="40"/>
      <c r="EBP890" s="40"/>
      <c r="EBQ890" s="40"/>
      <c r="EBR890" s="40"/>
      <c r="EBS890" s="40"/>
      <c r="EBT890" s="40"/>
      <c r="EBU890" s="40"/>
      <c r="EBV890" s="40"/>
      <c r="EBW890" s="40"/>
      <c r="EBX890" s="40"/>
      <c r="EBY890" s="40"/>
      <c r="EBZ890" s="40"/>
      <c r="ECA890" s="40"/>
      <c r="ECB890" s="40"/>
      <c r="ECC890" s="40"/>
      <c r="ECD890" s="40"/>
      <c r="ECE890" s="40"/>
      <c r="ECF890" s="40"/>
      <c r="ECG890" s="40"/>
      <c r="ECH890" s="40"/>
      <c r="ECI890" s="40"/>
      <c r="ECJ890" s="40"/>
      <c r="ECK890" s="40"/>
      <c r="ECL890" s="40"/>
      <c r="ECM890" s="40"/>
      <c r="ECN890" s="40"/>
      <c r="ECO890" s="40"/>
      <c r="ECP890" s="40"/>
      <c r="ECQ890" s="40"/>
      <c r="ECR890" s="40"/>
      <c r="ECS890" s="40"/>
      <c r="ECT890" s="40"/>
      <c r="ECU890" s="40"/>
      <c r="ECV890" s="40"/>
      <c r="ECW890" s="40"/>
      <c r="ECX890" s="40"/>
      <c r="ECY890" s="40"/>
      <c r="ECZ890" s="40"/>
      <c r="EDA890" s="40"/>
      <c r="EDB890" s="40"/>
      <c r="EDC890" s="40"/>
      <c r="EDD890" s="40"/>
      <c r="EDE890" s="40"/>
      <c r="EDF890" s="40"/>
      <c r="EDG890" s="40"/>
      <c r="EDH890" s="40"/>
      <c r="EDI890" s="40"/>
      <c r="EDJ890" s="40"/>
      <c r="EDK890" s="40"/>
      <c r="EDL890" s="40"/>
      <c r="EDM890" s="40"/>
      <c r="EDN890" s="40"/>
      <c r="EDO890" s="40"/>
      <c r="EDP890" s="40"/>
      <c r="EDQ890" s="40"/>
      <c r="EDR890" s="40"/>
      <c r="EDS890" s="40"/>
      <c r="EDT890" s="40"/>
      <c r="EDU890" s="40"/>
      <c r="EDV890" s="40"/>
      <c r="EDW890" s="40"/>
      <c r="EDX890" s="40"/>
      <c r="EDY890" s="40"/>
      <c r="EDZ890" s="40"/>
      <c r="EEA890" s="40"/>
      <c r="EEB890" s="40"/>
      <c r="EEC890" s="40"/>
      <c r="EED890" s="40"/>
      <c r="EEE890" s="40"/>
      <c r="EEF890" s="40"/>
      <c r="EEG890" s="40"/>
      <c r="EEH890" s="40"/>
      <c r="EEI890" s="40"/>
      <c r="EEJ890" s="40"/>
      <c r="EEK890" s="40"/>
      <c r="EEL890" s="40"/>
      <c r="EEM890" s="40"/>
      <c r="EEN890" s="40"/>
      <c r="EEO890" s="40"/>
      <c r="EEP890" s="40"/>
      <c r="EEQ890" s="40"/>
      <c r="EER890" s="40"/>
      <c r="EES890" s="40"/>
      <c r="EET890" s="40"/>
      <c r="EEU890" s="40"/>
      <c r="EEV890" s="40"/>
      <c r="EEW890" s="40"/>
      <c r="EEX890" s="40"/>
      <c r="EEY890" s="40"/>
      <c r="EEZ890" s="40"/>
      <c r="EFA890" s="40"/>
      <c r="EFB890" s="40"/>
      <c r="EFC890" s="40"/>
      <c r="EFD890" s="40"/>
      <c r="EFE890" s="40"/>
      <c r="EFF890" s="40"/>
      <c r="EFG890" s="40"/>
      <c r="EFH890" s="40"/>
      <c r="EFI890" s="40"/>
      <c r="EFJ890" s="40"/>
      <c r="EFK890" s="40"/>
      <c r="EFL890" s="40"/>
      <c r="EFM890" s="40"/>
      <c r="EFN890" s="40"/>
      <c r="EFO890" s="40"/>
      <c r="EFP890" s="40"/>
      <c r="EFQ890" s="40"/>
      <c r="EFR890" s="40"/>
      <c r="EFS890" s="40"/>
      <c r="EFT890" s="40"/>
      <c r="EFU890" s="40"/>
      <c r="EFV890" s="40"/>
      <c r="EFW890" s="40"/>
      <c r="EFX890" s="40"/>
      <c r="EFY890" s="40"/>
      <c r="EFZ890" s="40"/>
      <c r="EGA890" s="40"/>
      <c r="EGB890" s="40"/>
      <c r="EGC890" s="40"/>
      <c r="EGD890" s="40"/>
      <c r="EGE890" s="40"/>
      <c r="EGF890" s="40"/>
      <c r="EGG890" s="40"/>
      <c r="EGH890" s="40"/>
      <c r="EGI890" s="40"/>
      <c r="EGJ890" s="40"/>
      <c r="EGK890" s="40"/>
      <c r="EGL890" s="40"/>
      <c r="EGM890" s="40"/>
      <c r="EGN890" s="40"/>
      <c r="EGO890" s="40"/>
      <c r="EGP890" s="40"/>
      <c r="EGQ890" s="40"/>
      <c r="EGR890" s="40"/>
      <c r="EGS890" s="40"/>
      <c r="EGT890" s="40"/>
      <c r="EGU890" s="40"/>
      <c r="EGV890" s="40"/>
      <c r="EGW890" s="40"/>
      <c r="EGX890" s="40"/>
      <c r="EGY890" s="40"/>
      <c r="EGZ890" s="40"/>
      <c r="EHA890" s="40"/>
      <c r="EHB890" s="40"/>
      <c r="EHC890" s="40"/>
      <c r="EHD890" s="40"/>
      <c r="EHE890" s="40"/>
      <c r="EHF890" s="40"/>
      <c r="EHG890" s="40"/>
      <c r="EHH890" s="40"/>
      <c r="EHI890" s="40"/>
      <c r="EHJ890" s="40"/>
      <c r="EHK890" s="40"/>
      <c r="EHL890" s="40"/>
      <c r="EHM890" s="40"/>
      <c r="EHN890" s="40"/>
      <c r="EHO890" s="40"/>
      <c r="EHP890" s="40"/>
      <c r="EHQ890" s="40"/>
      <c r="EHR890" s="40"/>
      <c r="EHS890" s="40"/>
      <c r="EHT890" s="40"/>
      <c r="EHU890" s="40"/>
      <c r="EHV890" s="40"/>
      <c r="EHW890" s="40"/>
      <c r="EHX890" s="40"/>
      <c r="EHY890" s="40"/>
      <c r="EHZ890" s="40"/>
      <c r="EIA890" s="40"/>
      <c r="EIB890" s="40"/>
      <c r="EIC890" s="40"/>
      <c r="EID890" s="40"/>
      <c r="EIE890" s="40"/>
      <c r="EIF890" s="40"/>
      <c r="EIG890" s="40"/>
      <c r="EIH890" s="40"/>
      <c r="EII890" s="40"/>
      <c r="EIJ890" s="40"/>
      <c r="EIK890" s="40"/>
      <c r="EIL890" s="40"/>
      <c r="EIM890" s="40"/>
      <c r="EIN890" s="40"/>
      <c r="EIO890" s="40"/>
      <c r="EIP890" s="40"/>
      <c r="EIQ890" s="40"/>
      <c r="EIR890" s="40"/>
      <c r="EIS890" s="40"/>
      <c r="EIT890" s="40"/>
      <c r="EIU890" s="40"/>
      <c r="EIV890" s="40"/>
      <c r="EIW890" s="40"/>
      <c r="EIX890" s="40"/>
      <c r="EIY890" s="40"/>
      <c r="EIZ890" s="40"/>
      <c r="EJA890" s="40"/>
      <c r="EJB890" s="40"/>
      <c r="EJC890" s="40"/>
      <c r="EJD890" s="40"/>
      <c r="EJE890" s="40"/>
      <c r="EJF890" s="40"/>
      <c r="EJG890" s="40"/>
      <c r="EJH890" s="40"/>
      <c r="EJI890" s="40"/>
      <c r="EJJ890" s="40"/>
      <c r="EJK890" s="40"/>
      <c r="EJL890" s="40"/>
      <c r="EJM890" s="40"/>
      <c r="EJN890" s="40"/>
      <c r="EJO890" s="40"/>
      <c r="EJP890" s="40"/>
      <c r="EJQ890" s="40"/>
      <c r="EJR890" s="40"/>
      <c r="EJS890" s="40"/>
      <c r="EJT890" s="40"/>
      <c r="EJU890" s="40"/>
      <c r="EJV890" s="40"/>
      <c r="EJW890" s="40"/>
      <c r="EJX890" s="40"/>
      <c r="EJY890" s="40"/>
      <c r="EJZ890" s="40"/>
      <c r="EKA890" s="40"/>
      <c r="EKB890" s="40"/>
      <c r="EKC890" s="40"/>
      <c r="EKD890" s="40"/>
      <c r="EKE890" s="40"/>
      <c r="EKF890" s="40"/>
      <c r="EKG890" s="40"/>
      <c r="EKH890" s="40"/>
      <c r="EKI890" s="40"/>
      <c r="EKJ890" s="40"/>
      <c r="EKK890" s="40"/>
      <c r="EKL890" s="40"/>
      <c r="EKM890" s="40"/>
      <c r="EKN890" s="40"/>
      <c r="EKO890" s="40"/>
      <c r="EKP890" s="40"/>
      <c r="EKQ890" s="40"/>
      <c r="EKR890" s="40"/>
      <c r="EKS890" s="40"/>
      <c r="EKT890" s="40"/>
      <c r="EKU890" s="40"/>
      <c r="EKV890" s="40"/>
      <c r="EKW890" s="40"/>
      <c r="EKX890" s="40"/>
      <c r="EKY890" s="40"/>
      <c r="EKZ890" s="40"/>
      <c r="ELA890" s="40"/>
      <c r="ELB890" s="40"/>
      <c r="ELC890" s="40"/>
      <c r="ELD890" s="40"/>
      <c r="ELE890" s="40"/>
      <c r="ELF890" s="40"/>
      <c r="ELG890" s="40"/>
      <c r="ELH890" s="40"/>
      <c r="ELI890" s="40"/>
      <c r="ELJ890" s="40"/>
      <c r="ELK890" s="40"/>
      <c r="ELL890" s="40"/>
      <c r="ELM890" s="40"/>
      <c r="ELN890" s="40"/>
      <c r="ELO890" s="40"/>
      <c r="ELP890" s="40"/>
      <c r="ELQ890" s="40"/>
      <c r="ELR890" s="40"/>
      <c r="ELS890" s="40"/>
      <c r="ELT890" s="40"/>
      <c r="ELU890" s="40"/>
      <c r="ELV890" s="40"/>
      <c r="ELW890" s="40"/>
      <c r="ELX890" s="40"/>
      <c r="ELY890" s="40"/>
      <c r="ELZ890" s="40"/>
      <c r="EMA890" s="40"/>
      <c r="EMB890" s="40"/>
      <c r="EMC890" s="40"/>
      <c r="EMD890" s="40"/>
      <c r="EME890" s="40"/>
      <c r="EMF890" s="40"/>
      <c r="EMG890" s="40"/>
      <c r="EMH890" s="40"/>
      <c r="EMI890" s="40"/>
      <c r="EMJ890" s="40"/>
      <c r="EMK890" s="40"/>
      <c r="EML890" s="40"/>
      <c r="EMM890" s="40"/>
      <c r="EMN890" s="40"/>
      <c r="EMO890" s="40"/>
      <c r="EMP890" s="40"/>
      <c r="EMQ890" s="40"/>
      <c r="EMR890" s="40"/>
      <c r="EMS890" s="40"/>
      <c r="EMT890" s="40"/>
      <c r="EMU890" s="40"/>
      <c r="EMV890" s="40"/>
      <c r="EMW890" s="40"/>
      <c r="EMX890" s="40"/>
      <c r="EMY890" s="40"/>
      <c r="EMZ890" s="40"/>
      <c r="ENA890" s="40"/>
      <c r="ENB890" s="40"/>
      <c r="ENC890" s="40"/>
      <c r="END890" s="40"/>
      <c r="ENE890" s="40"/>
      <c r="ENF890" s="40"/>
      <c r="ENG890" s="40"/>
      <c r="ENH890" s="40"/>
      <c r="ENI890" s="40"/>
      <c r="ENJ890" s="40"/>
      <c r="ENK890" s="40"/>
      <c r="ENL890" s="40"/>
      <c r="ENM890" s="40"/>
      <c r="ENN890" s="40"/>
      <c r="ENO890" s="40"/>
      <c r="ENP890" s="40"/>
      <c r="ENQ890" s="40"/>
      <c r="ENR890" s="40"/>
      <c r="ENS890" s="40"/>
      <c r="ENT890" s="40"/>
      <c r="ENU890" s="40"/>
      <c r="ENV890" s="40"/>
      <c r="ENW890" s="40"/>
      <c r="ENX890" s="40"/>
      <c r="ENY890" s="40"/>
      <c r="ENZ890" s="40"/>
      <c r="EOA890" s="40"/>
      <c r="EOB890" s="40"/>
      <c r="EOC890" s="40"/>
      <c r="EOD890" s="40"/>
      <c r="EOE890" s="40"/>
      <c r="EOF890" s="40"/>
      <c r="EOG890" s="40"/>
      <c r="EOH890" s="40"/>
      <c r="EOI890" s="40"/>
      <c r="EOJ890" s="40"/>
      <c r="EOK890" s="40"/>
      <c r="EOL890" s="40"/>
      <c r="EOM890" s="40"/>
      <c r="EON890" s="40"/>
      <c r="EOO890" s="40"/>
      <c r="EOP890" s="40"/>
      <c r="EOQ890" s="40"/>
      <c r="EOR890" s="40"/>
      <c r="EOS890" s="40"/>
      <c r="EOT890" s="40"/>
      <c r="EOU890" s="40"/>
      <c r="EOV890" s="40"/>
      <c r="EOW890" s="40"/>
      <c r="EOX890" s="40"/>
      <c r="EOY890" s="40"/>
      <c r="EOZ890" s="40"/>
      <c r="EPA890" s="40"/>
      <c r="EPB890" s="40"/>
      <c r="EPC890" s="40"/>
      <c r="EPD890" s="40"/>
      <c r="EPE890" s="40"/>
      <c r="EPF890" s="40"/>
      <c r="EPG890" s="40"/>
      <c r="EPH890" s="40"/>
      <c r="EPI890" s="40"/>
      <c r="EPJ890" s="40"/>
      <c r="EPK890" s="40"/>
      <c r="EPL890" s="40"/>
      <c r="EPM890" s="40"/>
      <c r="EPN890" s="40"/>
      <c r="EPO890" s="40"/>
      <c r="EPP890" s="40"/>
      <c r="EPQ890" s="40"/>
      <c r="EPR890" s="40"/>
      <c r="EPS890" s="40"/>
      <c r="EPT890" s="40"/>
      <c r="EPU890" s="40"/>
      <c r="EPV890" s="40"/>
      <c r="EPW890" s="40"/>
      <c r="EPX890" s="40"/>
      <c r="EPY890" s="40"/>
      <c r="EPZ890" s="40"/>
      <c r="EQA890" s="40"/>
      <c r="EQB890" s="40"/>
      <c r="EQC890" s="40"/>
      <c r="EQD890" s="40"/>
      <c r="EQE890" s="40"/>
      <c r="EQF890" s="40"/>
      <c r="EQG890" s="40"/>
      <c r="EQH890" s="40"/>
      <c r="EQI890" s="40"/>
      <c r="EQJ890" s="40"/>
      <c r="EQK890" s="40"/>
      <c r="EQL890" s="40"/>
      <c r="EQM890" s="40"/>
      <c r="EQN890" s="40"/>
      <c r="EQO890" s="40"/>
      <c r="EQP890" s="40"/>
      <c r="EQQ890" s="40"/>
      <c r="EQR890" s="40"/>
      <c r="EQS890" s="40"/>
      <c r="EQT890" s="40"/>
      <c r="EQU890" s="40"/>
      <c r="EQV890" s="40"/>
      <c r="EQW890" s="40"/>
      <c r="EQX890" s="40"/>
      <c r="EQY890" s="40"/>
      <c r="EQZ890" s="40"/>
      <c r="ERA890" s="40"/>
      <c r="ERB890" s="40"/>
      <c r="ERC890" s="40"/>
      <c r="ERD890" s="40"/>
      <c r="ERE890" s="40"/>
      <c r="ERF890" s="40"/>
      <c r="ERG890" s="40"/>
      <c r="ERH890" s="40"/>
      <c r="ERI890" s="40"/>
      <c r="ERJ890" s="40"/>
      <c r="ERK890" s="40"/>
      <c r="ERL890" s="40"/>
      <c r="ERM890" s="40"/>
      <c r="ERN890" s="40"/>
      <c r="ERO890" s="40"/>
      <c r="ERP890" s="40"/>
      <c r="ERQ890" s="40"/>
      <c r="ERR890" s="40"/>
      <c r="ERS890" s="40"/>
      <c r="ERT890" s="40"/>
      <c r="ERU890" s="40"/>
      <c r="ERV890" s="40"/>
      <c r="ERW890" s="40"/>
      <c r="ERX890" s="40"/>
      <c r="ERY890" s="40"/>
      <c r="ERZ890" s="40"/>
      <c r="ESA890" s="40"/>
      <c r="ESB890" s="40"/>
      <c r="ESC890" s="40"/>
      <c r="ESD890" s="40"/>
      <c r="ESE890" s="40"/>
      <c r="ESF890" s="40"/>
      <c r="ESG890" s="40"/>
      <c r="ESH890" s="40"/>
      <c r="ESI890" s="40"/>
      <c r="ESJ890" s="40"/>
      <c r="ESK890" s="40"/>
      <c r="ESL890" s="40"/>
      <c r="ESM890" s="40"/>
      <c r="ESN890" s="40"/>
      <c r="ESO890" s="40"/>
      <c r="ESP890" s="40"/>
      <c r="ESQ890" s="40"/>
      <c r="ESR890" s="40"/>
      <c r="ESS890" s="40"/>
      <c r="EST890" s="40"/>
      <c r="ESU890" s="40"/>
      <c r="ESV890" s="40"/>
      <c r="ESW890" s="40"/>
      <c r="ESX890" s="40"/>
      <c r="ESY890" s="40"/>
      <c r="ESZ890" s="40"/>
      <c r="ETA890" s="40"/>
      <c r="ETB890" s="40"/>
      <c r="ETC890" s="40"/>
      <c r="ETD890" s="40"/>
      <c r="ETE890" s="40"/>
      <c r="ETF890" s="40"/>
      <c r="ETG890" s="40"/>
      <c r="ETH890" s="40"/>
      <c r="ETI890" s="40"/>
      <c r="ETJ890" s="40"/>
      <c r="ETK890" s="40"/>
      <c r="ETL890" s="40"/>
      <c r="ETM890" s="40"/>
      <c r="ETN890" s="40"/>
      <c r="ETO890" s="40"/>
      <c r="ETP890" s="40"/>
      <c r="ETQ890" s="40"/>
      <c r="ETR890" s="40"/>
      <c r="ETS890" s="40"/>
      <c r="ETT890" s="40"/>
      <c r="ETU890" s="40"/>
      <c r="ETV890" s="40"/>
      <c r="ETW890" s="40"/>
      <c r="ETX890" s="40"/>
      <c r="ETY890" s="40"/>
      <c r="ETZ890" s="40"/>
      <c r="EUA890" s="40"/>
      <c r="EUB890" s="40"/>
      <c r="EUC890" s="40"/>
      <c r="EUD890" s="40"/>
      <c r="EUE890" s="40"/>
      <c r="EUF890" s="40"/>
      <c r="EUG890" s="40"/>
      <c r="EUH890" s="40"/>
      <c r="EUI890" s="40"/>
      <c r="EUJ890" s="40"/>
      <c r="EUK890" s="40"/>
      <c r="EUL890" s="40"/>
      <c r="EUM890" s="40"/>
      <c r="EUN890" s="40"/>
      <c r="EUO890" s="40"/>
      <c r="EUP890" s="40"/>
      <c r="EUQ890" s="40"/>
      <c r="EUR890" s="40"/>
      <c r="EUS890" s="40"/>
      <c r="EUT890" s="40"/>
      <c r="EUU890" s="40"/>
      <c r="EUV890" s="40"/>
      <c r="EUW890" s="40"/>
      <c r="EUX890" s="40"/>
      <c r="EUY890" s="40"/>
      <c r="EUZ890" s="40"/>
      <c r="EVA890" s="40"/>
      <c r="EVB890" s="40"/>
      <c r="EVC890" s="40"/>
      <c r="EVD890" s="40"/>
      <c r="EVE890" s="40"/>
      <c r="EVF890" s="40"/>
      <c r="EVG890" s="40"/>
      <c r="EVH890" s="40"/>
      <c r="EVI890" s="40"/>
      <c r="EVJ890" s="40"/>
      <c r="EVK890" s="40"/>
      <c r="EVL890" s="40"/>
      <c r="EVM890" s="40"/>
      <c r="EVN890" s="40"/>
      <c r="EVO890" s="40"/>
      <c r="EVP890" s="40"/>
      <c r="EVQ890" s="40"/>
      <c r="EVR890" s="40"/>
      <c r="EVS890" s="40"/>
      <c r="EVT890" s="40"/>
      <c r="EVU890" s="40"/>
      <c r="EVV890" s="40"/>
      <c r="EVW890" s="40"/>
      <c r="EVX890" s="40"/>
      <c r="EVY890" s="40"/>
      <c r="EVZ890" s="40"/>
      <c r="EWA890" s="40"/>
      <c r="EWB890" s="40"/>
      <c r="EWC890" s="40"/>
      <c r="EWD890" s="40"/>
      <c r="EWE890" s="40"/>
      <c r="EWF890" s="40"/>
      <c r="EWG890" s="40"/>
      <c r="EWH890" s="40"/>
      <c r="EWI890" s="40"/>
      <c r="EWJ890" s="40"/>
      <c r="EWK890" s="40"/>
      <c r="EWL890" s="40"/>
      <c r="EWM890" s="40"/>
      <c r="EWN890" s="40"/>
      <c r="EWO890" s="40"/>
      <c r="EWP890" s="40"/>
      <c r="EWQ890" s="40"/>
      <c r="EWR890" s="40"/>
      <c r="EWS890" s="40"/>
      <c r="EWT890" s="40"/>
      <c r="EWU890" s="40"/>
      <c r="EWV890" s="40"/>
      <c r="EWW890" s="40"/>
      <c r="EWX890" s="40"/>
      <c r="EWY890" s="40"/>
      <c r="EWZ890" s="40"/>
      <c r="EXA890" s="40"/>
      <c r="EXB890" s="40"/>
      <c r="EXC890" s="40"/>
      <c r="EXD890" s="40"/>
      <c r="EXE890" s="40"/>
      <c r="EXF890" s="40"/>
      <c r="EXG890" s="40"/>
      <c r="EXH890" s="40"/>
      <c r="EXI890" s="40"/>
      <c r="EXJ890" s="40"/>
      <c r="EXK890" s="40"/>
      <c r="EXL890" s="40"/>
      <c r="EXM890" s="40"/>
      <c r="EXN890" s="40"/>
      <c r="EXO890" s="40"/>
      <c r="EXP890" s="40"/>
      <c r="EXQ890" s="40"/>
      <c r="EXR890" s="40"/>
      <c r="EXS890" s="40"/>
      <c r="EXT890" s="40"/>
      <c r="EXU890" s="40"/>
      <c r="EXV890" s="40"/>
      <c r="EXW890" s="40"/>
      <c r="EXX890" s="40"/>
      <c r="EXY890" s="40"/>
      <c r="EXZ890" s="40"/>
      <c r="EYA890" s="40"/>
      <c r="EYB890" s="40"/>
      <c r="EYC890" s="40"/>
      <c r="EYD890" s="40"/>
      <c r="EYE890" s="40"/>
      <c r="EYF890" s="40"/>
      <c r="EYG890" s="40"/>
      <c r="EYH890" s="40"/>
      <c r="EYI890" s="40"/>
      <c r="EYJ890" s="40"/>
      <c r="EYK890" s="40"/>
      <c r="EYL890" s="40"/>
      <c r="EYM890" s="40"/>
      <c r="EYN890" s="40"/>
      <c r="EYO890" s="40"/>
      <c r="EYP890" s="40"/>
      <c r="EYQ890" s="40"/>
      <c r="EYR890" s="40"/>
      <c r="EYS890" s="40"/>
      <c r="EYT890" s="40"/>
      <c r="EYU890" s="40"/>
      <c r="EYV890" s="40"/>
      <c r="EYW890" s="40"/>
      <c r="EYX890" s="40"/>
      <c r="EYY890" s="40"/>
      <c r="EYZ890" s="40"/>
      <c r="EZA890" s="40"/>
      <c r="EZB890" s="40"/>
      <c r="EZC890" s="40"/>
      <c r="EZD890" s="40"/>
      <c r="EZE890" s="40"/>
      <c r="EZF890" s="40"/>
      <c r="EZG890" s="40"/>
      <c r="EZH890" s="40"/>
      <c r="EZI890" s="40"/>
      <c r="EZJ890" s="40"/>
      <c r="EZK890" s="40"/>
      <c r="EZL890" s="40"/>
      <c r="EZM890" s="40"/>
      <c r="EZN890" s="40"/>
      <c r="EZO890" s="40"/>
      <c r="EZP890" s="40"/>
      <c r="EZQ890" s="40"/>
      <c r="EZR890" s="40"/>
      <c r="EZS890" s="40"/>
      <c r="EZT890" s="40"/>
      <c r="EZU890" s="40"/>
      <c r="EZV890" s="40"/>
      <c r="EZW890" s="40"/>
      <c r="EZX890" s="40"/>
      <c r="EZY890" s="40"/>
      <c r="EZZ890" s="40"/>
      <c r="FAA890" s="40"/>
      <c r="FAB890" s="40"/>
      <c r="FAC890" s="40"/>
      <c r="FAD890" s="40"/>
      <c r="FAE890" s="40"/>
      <c r="FAF890" s="40"/>
      <c r="FAG890" s="40"/>
      <c r="FAH890" s="40"/>
      <c r="FAI890" s="40"/>
      <c r="FAJ890" s="40"/>
      <c r="FAK890" s="40"/>
      <c r="FAL890" s="40"/>
      <c r="FAM890" s="40"/>
      <c r="FAN890" s="40"/>
      <c r="FAO890" s="40"/>
      <c r="FAP890" s="40"/>
      <c r="FAQ890" s="40"/>
      <c r="FAR890" s="40"/>
      <c r="FAS890" s="40"/>
      <c r="FAT890" s="40"/>
      <c r="FAU890" s="40"/>
      <c r="FAV890" s="40"/>
      <c r="FAW890" s="40"/>
      <c r="FAX890" s="40"/>
      <c r="FAY890" s="40"/>
      <c r="FAZ890" s="40"/>
      <c r="FBA890" s="40"/>
      <c r="FBB890" s="40"/>
      <c r="FBC890" s="40"/>
      <c r="FBD890" s="40"/>
      <c r="FBE890" s="40"/>
      <c r="FBF890" s="40"/>
      <c r="FBG890" s="40"/>
      <c r="FBH890" s="40"/>
      <c r="FBI890" s="40"/>
      <c r="FBJ890" s="40"/>
      <c r="FBK890" s="40"/>
      <c r="FBL890" s="40"/>
      <c r="FBM890" s="40"/>
      <c r="FBN890" s="40"/>
      <c r="FBO890" s="40"/>
      <c r="FBP890" s="40"/>
      <c r="FBQ890" s="40"/>
      <c r="FBR890" s="40"/>
      <c r="FBS890" s="40"/>
      <c r="FBT890" s="40"/>
      <c r="FBU890" s="40"/>
      <c r="FBV890" s="40"/>
      <c r="FBW890" s="40"/>
      <c r="FBX890" s="40"/>
      <c r="FBY890" s="40"/>
      <c r="FBZ890" s="40"/>
      <c r="FCA890" s="40"/>
      <c r="FCB890" s="40"/>
      <c r="FCC890" s="40"/>
      <c r="FCD890" s="40"/>
      <c r="FCE890" s="40"/>
      <c r="FCF890" s="40"/>
      <c r="FCG890" s="40"/>
      <c r="FCH890" s="40"/>
      <c r="FCI890" s="40"/>
      <c r="FCJ890" s="40"/>
      <c r="FCK890" s="40"/>
      <c r="FCL890" s="40"/>
      <c r="FCM890" s="40"/>
      <c r="FCN890" s="40"/>
      <c r="FCO890" s="40"/>
      <c r="FCP890" s="40"/>
      <c r="FCQ890" s="40"/>
      <c r="FCR890" s="40"/>
      <c r="FCS890" s="40"/>
      <c r="FCT890" s="40"/>
      <c r="FCU890" s="40"/>
      <c r="FCV890" s="40"/>
      <c r="FCW890" s="40"/>
      <c r="FCX890" s="40"/>
      <c r="FCY890" s="40"/>
      <c r="FCZ890" s="40"/>
      <c r="FDA890" s="40"/>
      <c r="FDB890" s="40"/>
      <c r="FDC890" s="40"/>
      <c r="FDD890" s="40"/>
      <c r="FDE890" s="40"/>
      <c r="FDF890" s="40"/>
      <c r="FDG890" s="40"/>
      <c r="FDH890" s="40"/>
      <c r="FDI890" s="40"/>
      <c r="FDJ890" s="40"/>
      <c r="FDK890" s="40"/>
      <c r="FDL890" s="40"/>
      <c r="FDM890" s="40"/>
      <c r="FDN890" s="40"/>
      <c r="FDO890" s="40"/>
      <c r="FDP890" s="40"/>
      <c r="FDQ890" s="40"/>
      <c r="FDR890" s="40"/>
      <c r="FDS890" s="40"/>
      <c r="FDT890" s="40"/>
      <c r="FDU890" s="40"/>
      <c r="FDV890" s="40"/>
      <c r="FDW890" s="40"/>
      <c r="FDX890" s="40"/>
      <c r="FDY890" s="40"/>
      <c r="FDZ890" s="40"/>
      <c r="FEA890" s="40"/>
      <c r="FEB890" s="40"/>
      <c r="FEC890" s="40"/>
      <c r="FED890" s="40"/>
      <c r="FEE890" s="40"/>
      <c r="FEF890" s="40"/>
      <c r="FEG890" s="40"/>
      <c r="FEH890" s="40"/>
      <c r="FEI890" s="40"/>
      <c r="FEJ890" s="40"/>
      <c r="FEK890" s="40"/>
      <c r="FEL890" s="40"/>
      <c r="FEM890" s="40"/>
      <c r="FEN890" s="40"/>
      <c r="FEO890" s="40"/>
      <c r="FEP890" s="40"/>
      <c r="FEQ890" s="40"/>
      <c r="FER890" s="40"/>
      <c r="FES890" s="40"/>
      <c r="FET890" s="40"/>
      <c r="FEU890" s="40"/>
      <c r="FEV890" s="40"/>
      <c r="FEW890" s="40"/>
      <c r="FEX890" s="40"/>
      <c r="FEY890" s="40"/>
      <c r="FEZ890" s="40"/>
      <c r="FFA890" s="40"/>
      <c r="FFB890" s="40"/>
      <c r="FFC890" s="40"/>
      <c r="FFD890" s="40"/>
      <c r="FFE890" s="40"/>
      <c r="FFF890" s="40"/>
      <c r="FFG890" s="40"/>
      <c r="FFH890" s="40"/>
      <c r="FFI890" s="40"/>
      <c r="FFJ890" s="40"/>
      <c r="FFK890" s="40"/>
      <c r="FFL890" s="40"/>
      <c r="FFM890" s="40"/>
      <c r="FFN890" s="40"/>
      <c r="FFO890" s="40"/>
      <c r="FFP890" s="40"/>
      <c r="FFQ890" s="40"/>
      <c r="FFR890" s="40"/>
      <c r="FFS890" s="40"/>
      <c r="FFT890" s="40"/>
      <c r="FFU890" s="40"/>
      <c r="FFV890" s="40"/>
      <c r="FFW890" s="40"/>
      <c r="FFX890" s="40"/>
      <c r="FFY890" s="40"/>
      <c r="FFZ890" s="40"/>
      <c r="FGA890" s="40"/>
      <c r="FGB890" s="40"/>
      <c r="FGC890" s="40"/>
      <c r="FGD890" s="40"/>
      <c r="FGE890" s="40"/>
      <c r="FGF890" s="40"/>
      <c r="FGG890" s="40"/>
      <c r="FGH890" s="40"/>
      <c r="FGI890" s="40"/>
      <c r="FGJ890" s="40"/>
      <c r="FGK890" s="40"/>
      <c r="FGL890" s="40"/>
      <c r="FGM890" s="40"/>
      <c r="FGN890" s="40"/>
      <c r="FGO890" s="40"/>
      <c r="FGP890" s="40"/>
      <c r="FGQ890" s="40"/>
      <c r="FGR890" s="40"/>
      <c r="FGS890" s="40"/>
      <c r="FGT890" s="40"/>
      <c r="FGU890" s="40"/>
      <c r="FGV890" s="40"/>
      <c r="FGW890" s="40"/>
      <c r="FGX890" s="40"/>
      <c r="FGY890" s="40"/>
      <c r="FGZ890" s="40"/>
      <c r="FHA890" s="40"/>
      <c r="FHB890" s="40"/>
      <c r="FHC890" s="40"/>
      <c r="FHD890" s="40"/>
      <c r="FHE890" s="40"/>
      <c r="FHF890" s="40"/>
      <c r="FHG890" s="40"/>
      <c r="FHH890" s="40"/>
      <c r="FHI890" s="40"/>
      <c r="FHJ890" s="40"/>
      <c r="FHK890" s="40"/>
      <c r="FHL890" s="40"/>
      <c r="FHM890" s="40"/>
      <c r="FHN890" s="40"/>
      <c r="FHO890" s="40"/>
      <c r="FHP890" s="40"/>
      <c r="FHQ890" s="40"/>
      <c r="FHR890" s="40"/>
      <c r="FHS890" s="40"/>
      <c r="FHT890" s="40"/>
      <c r="FHU890" s="40"/>
      <c r="FHV890" s="40"/>
      <c r="FHW890" s="40"/>
      <c r="FHX890" s="40"/>
      <c r="FHY890" s="40"/>
      <c r="FHZ890" s="40"/>
      <c r="FIA890" s="40"/>
      <c r="FIB890" s="40"/>
      <c r="FIC890" s="40"/>
      <c r="FID890" s="40"/>
      <c r="FIE890" s="40"/>
      <c r="FIF890" s="40"/>
      <c r="FIG890" s="40"/>
      <c r="FIH890" s="40"/>
      <c r="FII890" s="40"/>
      <c r="FIJ890" s="40"/>
      <c r="FIK890" s="40"/>
      <c r="FIL890" s="40"/>
      <c r="FIM890" s="40"/>
      <c r="FIN890" s="40"/>
      <c r="FIO890" s="40"/>
      <c r="FIP890" s="40"/>
      <c r="FIQ890" s="40"/>
      <c r="FIR890" s="40"/>
      <c r="FIS890" s="40"/>
      <c r="FIT890" s="40"/>
      <c r="FIU890" s="40"/>
      <c r="FIV890" s="40"/>
      <c r="FIW890" s="40"/>
      <c r="FIX890" s="40"/>
      <c r="FIY890" s="40"/>
      <c r="FIZ890" s="40"/>
      <c r="FJA890" s="40"/>
      <c r="FJB890" s="40"/>
      <c r="FJC890" s="40"/>
      <c r="FJD890" s="40"/>
      <c r="FJE890" s="40"/>
      <c r="FJF890" s="40"/>
      <c r="FJG890" s="40"/>
      <c r="FJH890" s="40"/>
      <c r="FJI890" s="40"/>
      <c r="FJJ890" s="40"/>
      <c r="FJK890" s="40"/>
      <c r="FJL890" s="40"/>
      <c r="FJM890" s="40"/>
      <c r="FJN890" s="40"/>
      <c r="FJO890" s="40"/>
      <c r="FJP890" s="40"/>
      <c r="FJQ890" s="40"/>
      <c r="FJR890" s="40"/>
      <c r="FJS890" s="40"/>
      <c r="FJT890" s="40"/>
      <c r="FJU890" s="40"/>
      <c r="FJV890" s="40"/>
      <c r="FJW890" s="40"/>
      <c r="FJX890" s="40"/>
      <c r="FJY890" s="40"/>
      <c r="FJZ890" s="40"/>
      <c r="FKA890" s="40"/>
      <c r="FKB890" s="40"/>
      <c r="FKC890" s="40"/>
      <c r="FKD890" s="40"/>
      <c r="FKE890" s="40"/>
      <c r="FKF890" s="40"/>
      <c r="FKG890" s="40"/>
      <c r="FKH890" s="40"/>
      <c r="FKI890" s="40"/>
      <c r="FKJ890" s="40"/>
      <c r="FKK890" s="40"/>
      <c r="FKL890" s="40"/>
      <c r="FKM890" s="40"/>
      <c r="FKN890" s="40"/>
      <c r="FKO890" s="40"/>
      <c r="FKP890" s="40"/>
      <c r="FKQ890" s="40"/>
      <c r="FKR890" s="40"/>
      <c r="FKS890" s="40"/>
      <c r="FKT890" s="40"/>
      <c r="FKU890" s="40"/>
      <c r="FKV890" s="40"/>
      <c r="FKW890" s="40"/>
      <c r="FKX890" s="40"/>
      <c r="FKY890" s="40"/>
      <c r="FKZ890" s="40"/>
      <c r="FLA890" s="40"/>
      <c r="FLB890" s="40"/>
      <c r="FLC890" s="40"/>
      <c r="FLD890" s="40"/>
      <c r="FLE890" s="40"/>
      <c r="FLF890" s="40"/>
      <c r="FLG890" s="40"/>
      <c r="FLH890" s="40"/>
      <c r="FLI890" s="40"/>
      <c r="FLJ890" s="40"/>
      <c r="FLK890" s="40"/>
      <c r="FLL890" s="40"/>
      <c r="FLM890" s="40"/>
      <c r="FLN890" s="40"/>
      <c r="FLO890" s="40"/>
      <c r="FLP890" s="40"/>
      <c r="FLQ890" s="40"/>
      <c r="FLR890" s="40"/>
      <c r="FLS890" s="40"/>
      <c r="FLT890" s="40"/>
      <c r="FLU890" s="40"/>
      <c r="FLV890" s="40"/>
      <c r="FLW890" s="40"/>
      <c r="FLX890" s="40"/>
      <c r="FLY890" s="40"/>
      <c r="FLZ890" s="40"/>
      <c r="FMA890" s="40"/>
      <c r="FMB890" s="40"/>
      <c r="FMC890" s="40"/>
      <c r="FMD890" s="40"/>
      <c r="FME890" s="40"/>
      <c r="FMF890" s="40"/>
      <c r="FMG890" s="40"/>
      <c r="FMH890" s="40"/>
      <c r="FMI890" s="40"/>
      <c r="FMJ890" s="40"/>
      <c r="FMK890" s="40"/>
      <c r="FML890" s="40"/>
      <c r="FMM890" s="40"/>
      <c r="FMN890" s="40"/>
      <c r="FMO890" s="40"/>
      <c r="FMP890" s="40"/>
      <c r="FMQ890" s="40"/>
      <c r="FMR890" s="40"/>
      <c r="FMS890" s="40"/>
      <c r="FMT890" s="40"/>
      <c r="FMU890" s="40"/>
      <c r="FMV890" s="40"/>
      <c r="FMW890" s="40"/>
      <c r="FMX890" s="40"/>
      <c r="FMY890" s="40"/>
      <c r="FMZ890" s="40"/>
      <c r="FNA890" s="40"/>
      <c r="FNB890" s="40"/>
      <c r="FNC890" s="40"/>
      <c r="FND890" s="40"/>
      <c r="FNE890" s="40"/>
      <c r="FNF890" s="40"/>
      <c r="FNG890" s="40"/>
      <c r="FNH890" s="40"/>
      <c r="FNI890" s="40"/>
      <c r="FNJ890" s="40"/>
      <c r="FNK890" s="40"/>
      <c r="FNL890" s="40"/>
      <c r="FNM890" s="40"/>
      <c r="FNN890" s="40"/>
      <c r="FNO890" s="40"/>
      <c r="FNP890" s="40"/>
      <c r="FNQ890" s="40"/>
      <c r="FNR890" s="40"/>
      <c r="FNS890" s="40"/>
      <c r="FNT890" s="40"/>
      <c r="FNU890" s="40"/>
      <c r="FNV890" s="40"/>
      <c r="FNW890" s="40"/>
      <c r="FNX890" s="40"/>
      <c r="FNY890" s="40"/>
      <c r="FNZ890" s="40"/>
      <c r="FOA890" s="40"/>
      <c r="FOB890" s="40"/>
      <c r="FOC890" s="40"/>
      <c r="FOD890" s="40"/>
      <c r="FOE890" s="40"/>
      <c r="FOF890" s="40"/>
      <c r="FOG890" s="40"/>
      <c r="FOH890" s="40"/>
      <c r="FOI890" s="40"/>
      <c r="FOJ890" s="40"/>
      <c r="FOK890" s="40"/>
      <c r="FOL890" s="40"/>
      <c r="FOM890" s="40"/>
      <c r="FON890" s="40"/>
      <c r="FOO890" s="40"/>
      <c r="FOP890" s="40"/>
      <c r="FOQ890" s="40"/>
      <c r="FOR890" s="40"/>
      <c r="FOS890" s="40"/>
      <c r="FOT890" s="40"/>
      <c r="FOU890" s="40"/>
      <c r="FOV890" s="40"/>
      <c r="FOW890" s="40"/>
      <c r="FOX890" s="40"/>
      <c r="FOY890" s="40"/>
      <c r="FOZ890" s="40"/>
      <c r="FPA890" s="40"/>
      <c r="FPB890" s="40"/>
      <c r="FPC890" s="40"/>
      <c r="FPD890" s="40"/>
      <c r="FPE890" s="40"/>
      <c r="FPF890" s="40"/>
      <c r="FPG890" s="40"/>
      <c r="FPH890" s="40"/>
      <c r="FPI890" s="40"/>
      <c r="FPJ890" s="40"/>
      <c r="FPK890" s="40"/>
      <c r="FPL890" s="40"/>
      <c r="FPM890" s="40"/>
      <c r="FPN890" s="40"/>
      <c r="FPO890" s="40"/>
      <c r="FPP890" s="40"/>
      <c r="FPQ890" s="40"/>
      <c r="FPR890" s="40"/>
      <c r="FPS890" s="40"/>
      <c r="FPT890" s="40"/>
      <c r="FPU890" s="40"/>
      <c r="FPV890" s="40"/>
      <c r="FPW890" s="40"/>
      <c r="FPX890" s="40"/>
      <c r="FPY890" s="40"/>
      <c r="FPZ890" s="40"/>
      <c r="FQA890" s="40"/>
      <c r="FQB890" s="40"/>
      <c r="FQC890" s="40"/>
      <c r="FQD890" s="40"/>
      <c r="FQE890" s="40"/>
      <c r="FQF890" s="40"/>
      <c r="FQG890" s="40"/>
      <c r="FQH890" s="40"/>
      <c r="FQI890" s="40"/>
      <c r="FQJ890" s="40"/>
      <c r="FQK890" s="40"/>
      <c r="FQL890" s="40"/>
      <c r="FQM890" s="40"/>
      <c r="FQN890" s="40"/>
      <c r="FQO890" s="40"/>
      <c r="FQP890" s="40"/>
      <c r="FQQ890" s="40"/>
      <c r="FQR890" s="40"/>
      <c r="FQS890" s="40"/>
      <c r="FQT890" s="40"/>
      <c r="FQU890" s="40"/>
      <c r="FQV890" s="40"/>
      <c r="FQW890" s="40"/>
      <c r="FQX890" s="40"/>
      <c r="FQY890" s="40"/>
      <c r="FQZ890" s="40"/>
      <c r="FRA890" s="40"/>
      <c r="FRB890" s="40"/>
      <c r="FRC890" s="40"/>
      <c r="FRD890" s="40"/>
      <c r="FRE890" s="40"/>
      <c r="FRF890" s="40"/>
      <c r="FRG890" s="40"/>
      <c r="FRH890" s="40"/>
      <c r="FRI890" s="40"/>
      <c r="FRJ890" s="40"/>
      <c r="FRK890" s="40"/>
      <c r="FRL890" s="40"/>
      <c r="FRM890" s="40"/>
      <c r="FRN890" s="40"/>
      <c r="FRO890" s="40"/>
      <c r="FRP890" s="40"/>
      <c r="FRQ890" s="40"/>
      <c r="FRR890" s="40"/>
      <c r="FRS890" s="40"/>
      <c r="FRT890" s="40"/>
      <c r="FRU890" s="40"/>
      <c r="FRV890" s="40"/>
      <c r="FRW890" s="40"/>
      <c r="FRX890" s="40"/>
      <c r="FRY890" s="40"/>
      <c r="FRZ890" s="40"/>
      <c r="FSA890" s="40"/>
      <c r="FSB890" s="40"/>
      <c r="FSC890" s="40"/>
      <c r="FSD890" s="40"/>
      <c r="FSE890" s="40"/>
      <c r="FSF890" s="40"/>
      <c r="FSG890" s="40"/>
      <c r="FSH890" s="40"/>
      <c r="FSI890" s="40"/>
      <c r="FSJ890" s="40"/>
      <c r="FSK890" s="40"/>
      <c r="FSL890" s="40"/>
      <c r="FSM890" s="40"/>
      <c r="FSN890" s="40"/>
      <c r="FSO890" s="40"/>
      <c r="FSP890" s="40"/>
      <c r="FSQ890" s="40"/>
      <c r="FSR890" s="40"/>
      <c r="FSS890" s="40"/>
      <c r="FST890" s="40"/>
      <c r="FSU890" s="40"/>
      <c r="FSV890" s="40"/>
      <c r="FSW890" s="40"/>
      <c r="FSX890" s="40"/>
      <c r="FSY890" s="40"/>
      <c r="FSZ890" s="40"/>
      <c r="FTA890" s="40"/>
      <c r="FTB890" s="40"/>
      <c r="FTC890" s="40"/>
      <c r="FTD890" s="40"/>
      <c r="FTE890" s="40"/>
      <c r="FTF890" s="40"/>
      <c r="FTG890" s="40"/>
      <c r="FTH890" s="40"/>
      <c r="FTI890" s="40"/>
      <c r="FTJ890" s="40"/>
      <c r="FTK890" s="40"/>
      <c r="FTL890" s="40"/>
      <c r="FTM890" s="40"/>
      <c r="FTN890" s="40"/>
      <c r="FTO890" s="40"/>
      <c r="FTP890" s="40"/>
      <c r="FTQ890" s="40"/>
      <c r="FTR890" s="40"/>
      <c r="FTS890" s="40"/>
      <c r="FTT890" s="40"/>
      <c r="FTU890" s="40"/>
      <c r="FTV890" s="40"/>
      <c r="FTW890" s="40"/>
      <c r="FTX890" s="40"/>
      <c r="FTY890" s="40"/>
      <c r="FTZ890" s="40"/>
      <c r="FUA890" s="40"/>
      <c r="FUB890" s="40"/>
      <c r="FUC890" s="40"/>
      <c r="FUD890" s="40"/>
      <c r="FUE890" s="40"/>
      <c r="FUF890" s="40"/>
      <c r="FUG890" s="40"/>
      <c r="FUH890" s="40"/>
      <c r="FUI890" s="40"/>
      <c r="FUJ890" s="40"/>
      <c r="FUK890" s="40"/>
      <c r="FUL890" s="40"/>
      <c r="FUM890" s="40"/>
      <c r="FUN890" s="40"/>
      <c r="FUO890" s="40"/>
      <c r="FUP890" s="40"/>
      <c r="FUQ890" s="40"/>
      <c r="FUR890" s="40"/>
      <c r="FUS890" s="40"/>
      <c r="FUT890" s="40"/>
      <c r="FUU890" s="40"/>
      <c r="FUV890" s="40"/>
      <c r="FUW890" s="40"/>
      <c r="FUX890" s="40"/>
      <c r="FUY890" s="40"/>
      <c r="FUZ890" s="40"/>
      <c r="FVA890" s="40"/>
      <c r="FVB890" s="40"/>
      <c r="FVC890" s="40"/>
      <c r="FVD890" s="40"/>
      <c r="FVE890" s="40"/>
      <c r="FVF890" s="40"/>
      <c r="FVG890" s="40"/>
      <c r="FVH890" s="40"/>
      <c r="FVI890" s="40"/>
      <c r="FVJ890" s="40"/>
      <c r="FVK890" s="40"/>
      <c r="FVL890" s="40"/>
      <c r="FVM890" s="40"/>
      <c r="FVN890" s="40"/>
      <c r="FVO890" s="40"/>
      <c r="FVP890" s="40"/>
      <c r="FVQ890" s="40"/>
      <c r="FVR890" s="40"/>
      <c r="FVS890" s="40"/>
      <c r="FVT890" s="40"/>
      <c r="FVU890" s="40"/>
      <c r="FVV890" s="40"/>
      <c r="FVW890" s="40"/>
      <c r="FVX890" s="40"/>
      <c r="FVY890" s="40"/>
      <c r="FVZ890" s="40"/>
      <c r="FWA890" s="40"/>
      <c r="FWB890" s="40"/>
      <c r="FWC890" s="40"/>
      <c r="FWD890" s="40"/>
      <c r="FWE890" s="40"/>
      <c r="FWF890" s="40"/>
      <c r="FWG890" s="40"/>
      <c r="FWH890" s="40"/>
      <c r="FWI890" s="40"/>
      <c r="FWJ890" s="40"/>
      <c r="FWK890" s="40"/>
      <c r="FWL890" s="40"/>
      <c r="FWM890" s="40"/>
      <c r="FWN890" s="40"/>
      <c r="FWO890" s="40"/>
      <c r="FWP890" s="40"/>
      <c r="FWQ890" s="40"/>
      <c r="FWR890" s="40"/>
      <c r="FWS890" s="40"/>
      <c r="FWT890" s="40"/>
      <c r="FWU890" s="40"/>
      <c r="FWV890" s="40"/>
      <c r="FWW890" s="40"/>
      <c r="FWX890" s="40"/>
      <c r="FWY890" s="40"/>
      <c r="FWZ890" s="40"/>
      <c r="FXA890" s="40"/>
      <c r="FXB890" s="40"/>
      <c r="FXC890" s="40"/>
      <c r="FXD890" s="40"/>
      <c r="FXE890" s="40"/>
      <c r="FXF890" s="40"/>
      <c r="FXG890" s="40"/>
      <c r="FXH890" s="40"/>
      <c r="FXI890" s="40"/>
      <c r="FXJ890" s="40"/>
      <c r="FXK890" s="40"/>
      <c r="FXL890" s="40"/>
      <c r="FXM890" s="40"/>
      <c r="FXN890" s="40"/>
      <c r="FXO890" s="40"/>
      <c r="FXP890" s="40"/>
      <c r="FXQ890" s="40"/>
      <c r="FXR890" s="40"/>
      <c r="FXS890" s="40"/>
      <c r="FXT890" s="40"/>
      <c r="FXU890" s="40"/>
      <c r="FXV890" s="40"/>
      <c r="FXW890" s="40"/>
      <c r="FXX890" s="40"/>
      <c r="FXY890" s="40"/>
      <c r="FXZ890" s="40"/>
      <c r="FYA890" s="40"/>
      <c r="FYB890" s="40"/>
      <c r="FYC890" s="40"/>
      <c r="FYD890" s="40"/>
      <c r="FYE890" s="40"/>
      <c r="FYF890" s="40"/>
      <c r="FYG890" s="40"/>
      <c r="FYH890" s="40"/>
      <c r="FYI890" s="40"/>
      <c r="FYJ890" s="40"/>
      <c r="FYK890" s="40"/>
      <c r="FYL890" s="40"/>
      <c r="FYM890" s="40"/>
      <c r="FYN890" s="40"/>
      <c r="FYO890" s="40"/>
      <c r="FYP890" s="40"/>
      <c r="FYQ890" s="40"/>
      <c r="FYR890" s="40"/>
      <c r="FYS890" s="40"/>
      <c r="FYT890" s="40"/>
      <c r="FYU890" s="40"/>
      <c r="FYV890" s="40"/>
      <c r="FYW890" s="40"/>
      <c r="FYX890" s="40"/>
      <c r="FYY890" s="40"/>
      <c r="FYZ890" s="40"/>
      <c r="FZA890" s="40"/>
      <c r="FZB890" s="40"/>
      <c r="FZC890" s="40"/>
      <c r="FZD890" s="40"/>
      <c r="FZE890" s="40"/>
      <c r="FZF890" s="40"/>
      <c r="FZG890" s="40"/>
      <c r="FZH890" s="40"/>
      <c r="FZI890" s="40"/>
      <c r="FZJ890" s="40"/>
      <c r="FZK890" s="40"/>
      <c r="FZL890" s="40"/>
      <c r="FZM890" s="40"/>
      <c r="FZN890" s="40"/>
      <c r="FZO890" s="40"/>
      <c r="FZP890" s="40"/>
      <c r="FZQ890" s="40"/>
      <c r="FZR890" s="40"/>
      <c r="FZS890" s="40"/>
      <c r="FZT890" s="40"/>
      <c r="FZU890" s="40"/>
      <c r="FZV890" s="40"/>
      <c r="FZW890" s="40"/>
      <c r="FZX890" s="40"/>
      <c r="FZY890" s="40"/>
      <c r="FZZ890" s="40"/>
      <c r="GAA890" s="40"/>
      <c r="GAB890" s="40"/>
      <c r="GAC890" s="40"/>
      <c r="GAD890" s="40"/>
      <c r="GAE890" s="40"/>
      <c r="GAF890" s="40"/>
      <c r="GAG890" s="40"/>
      <c r="GAH890" s="40"/>
      <c r="GAI890" s="40"/>
      <c r="GAJ890" s="40"/>
      <c r="GAK890" s="40"/>
      <c r="GAL890" s="40"/>
      <c r="GAM890" s="40"/>
      <c r="GAN890" s="40"/>
      <c r="GAO890" s="40"/>
      <c r="GAP890" s="40"/>
      <c r="GAQ890" s="40"/>
      <c r="GAR890" s="40"/>
      <c r="GAS890" s="40"/>
      <c r="GAT890" s="40"/>
      <c r="GAU890" s="40"/>
      <c r="GAV890" s="40"/>
      <c r="GAW890" s="40"/>
      <c r="GAX890" s="40"/>
      <c r="GAY890" s="40"/>
      <c r="GAZ890" s="40"/>
      <c r="GBA890" s="40"/>
      <c r="GBB890" s="40"/>
      <c r="GBC890" s="40"/>
      <c r="GBD890" s="40"/>
      <c r="GBE890" s="40"/>
      <c r="GBF890" s="40"/>
      <c r="GBG890" s="40"/>
      <c r="GBH890" s="40"/>
      <c r="GBI890" s="40"/>
      <c r="GBJ890" s="40"/>
      <c r="GBK890" s="40"/>
      <c r="GBL890" s="40"/>
      <c r="GBM890" s="40"/>
      <c r="GBN890" s="40"/>
      <c r="GBO890" s="40"/>
      <c r="GBP890" s="40"/>
      <c r="GBQ890" s="40"/>
      <c r="GBR890" s="40"/>
      <c r="GBS890" s="40"/>
      <c r="GBT890" s="40"/>
      <c r="GBU890" s="40"/>
      <c r="GBV890" s="40"/>
      <c r="GBW890" s="40"/>
      <c r="GBX890" s="40"/>
      <c r="GBY890" s="40"/>
      <c r="GBZ890" s="40"/>
      <c r="GCA890" s="40"/>
      <c r="GCB890" s="40"/>
      <c r="GCC890" s="40"/>
      <c r="GCD890" s="40"/>
      <c r="GCE890" s="40"/>
      <c r="GCF890" s="40"/>
      <c r="GCG890" s="40"/>
      <c r="GCH890" s="40"/>
      <c r="GCI890" s="40"/>
      <c r="GCJ890" s="40"/>
      <c r="GCK890" s="40"/>
      <c r="GCL890" s="40"/>
      <c r="GCM890" s="40"/>
      <c r="GCN890" s="40"/>
      <c r="GCO890" s="40"/>
      <c r="GCP890" s="40"/>
      <c r="GCQ890" s="40"/>
      <c r="GCR890" s="40"/>
      <c r="GCS890" s="40"/>
      <c r="GCT890" s="40"/>
      <c r="GCU890" s="40"/>
      <c r="GCV890" s="40"/>
      <c r="GCW890" s="40"/>
      <c r="GCX890" s="40"/>
      <c r="GCY890" s="40"/>
      <c r="GCZ890" s="40"/>
      <c r="GDA890" s="40"/>
      <c r="GDB890" s="40"/>
      <c r="GDC890" s="40"/>
      <c r="GDD890" s="40"/>
      <c r="GDE890" s="40"/>
      <c r="GDF890" s="40"/>
      <c r="GDG890" s="40"/>
      <c r="GDH890" s="40"/>
      <c r="GDI890" s="40"/>
      <c r="GDJ890" s="40"/>
      <c r="GDK890" s="40"/>
      <c r="GDL890" s="40"/>
      <c r="GDM890" s="40"/>
      <c r="GDN890" s="40"/>
      <c r="GDO890" s="40"/>
      <c r="GDP890" s="40"/>
      <c r="GDQ890" s="40"/>
      <c r="GDR890" s="40"/>
      <c r="GDS890" s="40"/>
      <c r="GDT890" s="40"/>
      <c r="GDU890" s="40"/>
      <c r="GDV890" s="40"/>
      <c r="GDW890" s="40"/>
      <c r="GDX890" s="40"/>
      <c r="GDY890" s="40"/>
      <c r="GDZ890" s="40"/>
      <c r="GEA890" s="40"/>
      <c r="GEB890" s="40"/>
      <c r="GEC890" s="40"/>
      <c r="GED890" s="40"/>
      <c r="GEE890" s="40"/>
      <c r="GEF890" s="40"/>
      <c r="GEG890" s="40"/>
      <c r="GEH890" s="40"/>
      <c r="GEI890" s="40"/>
      <c r="GEJ890" s="40"/>
      <c r="GEK890" s="40"/>
      <c r="GEL890" s="40"/>
      <c r="GEM890" s="40"/>
      <c r="GEN890" s="40"/>
      <c r="GEO890" s="40"/>
      <c r="GEP890" s="40"/>
      <c r="GEQ890" s="40"/>
      <c r="GER890" s="40"/>
      <c r="GES890" s="40"/>
      <c r="GET890" s="40"/>
      <c r="GEU890" s="40"/>
      <c r="GEV890" s="40"/>
      <c r="GEW890" s="40"/>
      <c r="GEX890" s="40"/>
      <c r="GEY890" s="40"/>
      <c r="GEZ890" s="40"/>
      <c r="GFA890" s="40"/>
      <c r="GFB890" s="40"/>
      <c r="GFC890" s="40"/>
      <c r="GFD890" s="40"/>
      <c r="GFE890" s="40"/>
      <c r="GFF890" s="40"/>
      <c r="GFG890" s="40"/>
      <c r="GFH890" s="40"/>
      <c r="GFI890" s="40"/>
      <c r="GFJ890" s="40"/>
      <c r="GFK890" s="40"/>
      <c r="GFL890" s="40"/>
      <c r="GFM890" s="40"/>
      <c r="GFN890" s="40"/>
      <c r="GFO890" s="40"/>
      <c r="GFP890" s="40"/>
      <c r="GFQ890" s="40"/>
      <c r="GFR890" s="40"/>
      <c r="GFS890" s="40"/>
      <c r="GFT890" s="40"/>
      <c r="GFU890" s="40"/>
      <c r="GFV890" s="40"/>
      <c r="GFW890" s="40"/>
      <c r="GFX890" s="40"/>
      <c r="GFY890" s="40"/>
      <c r="GFZ890" s="40"/>
      <c r="GGA890" s="40"/>
      <c r="GGB890" s="40"/>
      <c r="GGC890" s="40"/>
      <c r="GGD890" s="40"/>
      <c r="GGE890" s="40"/>
      <c r="GGF890" s="40"/>
      <c r="GGG890" s="40"/>
      <c r="GGH890" s="40"/>
      <c r="GGI890" s="40"/>
      <c r="GGJ890" s="40"/>
      <c r="GGK890" s="40"/>
      <c r="GGL890" s="40"/>
      <c r="GGM890" s="40"/>
      <c r="GGN890" s="40"/>
      <c r="GGO890" s="40"/>
      <c r="GGP890" s="40"/>
      <c r="GGQ890" s="40"/>
      <c r="GGR890" s="40"/>
      <c r="GGS890" s="40"/>
      <c r="GGT890" s="40"/>
      <c r="GGU890" s="40"/>
      <c r="GGV890" s="40"/>
      <c r="GGW890" s="40"/>
      <c r="GGX890" s="40"/>
      <c r="GGY890" s="40"/>
      <c r="GGZ890" s="40"/>
      <c r="GHA890" s="40"/>
      <c r="GHB890" s="40"/>
      <c r="GHC890" s="40"/>
      <c r="GHD890" s="40"/>
      <c r="GHE890" s="40"/>
      <c r="GHF890" s="40"/>
      <c r="GHG890" s="40"/>
      <c r="GHH890" s="40"/>
      <c r="GHI890" s="40"/>
      <c r="GHJ890" s="40"/>
      <c r="GHK890" s="40"/>
      <c r="GHL890" s="40"/>
      <c r="GHM890" s="40"/>
      <c r="GHN890" s="40"/>
      <c r="GHO890" s="40"/>
      <c r="GHP890" s="40"/>
      <c r="GHQ890" s="40"/>
      <c r="GHR890" s="40"/>
      <c r="GHS890" s="40"/>
      <c r="GHT890" s="40"/>
      <c r="GHU890" s="40"/>
      <c r="GHV890" s="40"/>
      <c r="GHW890" s="40"/>
      <c r="GHX890" s="40"/>
      <c r="GHY890" s="40"/>
      <c r="GHZ890" s="40"/>
      <c r="GIA890" s="40"/>
      <c r="GIB890" s="40"/>
      <c r="GIC890" s="40"/>
      <c r="GID890" s="40"/>
      <c r="GIE890" s="40"/>
      <c r="GIF890" s="40"/>
      <c r="GIG890" s="40"/>
      <c r="GIH890" s="40"/>
      <c r="GII890" s="40"/>
      <c r="GIJ890" s="40"/>
      <c r="GIK890" s="40"/>
      <c r="GIL890" s="40"/>
      <c r="GIM890" s="40"/>
      <c r="GIN890" s="40"/>
      <c r="GIO890" s="40"/>
      <c r="GIP890" s="40"/>
      <c r="GIQ890" s="40"/>
      <c r="GIR890" s="40"/>
      <c r="GIS890" s="40"/>
      <c r="GIT890" s="40"/>
      <c r="GIU890" s="40"/>
      <c r="GIV890" s="40"/>
      <c r="GIW890" s="40"/>
      <c r="GIX890" s="40"/>
      <c r="GIY890" s="40"/>
      <c r="GIZ890" s="40"/>
      <c r="GJA890" s="40"/>
      <c r="GJB890" s="40"/>
      <c r="GJC890" s="40"/>
      <c r="GJD890" s="40"/>
      <c r="GJE890" s="40"/>
      <c r="GJF890" s="40"/>
      <c r="GJG890" s="40"/>
      <c r="GJH890" s="40"/>
      <c r="GJI890" s="40"/>
      <c r="GJJ890" s="40"/>
      <c r="GJK890" s="40"/>
      <c r="GJL890" s="40"/>
      <c r="GJM890" s="40"/>
      <c r="GJN890" s="40"/>
      <c r="GJO890" s="40"/>
      <c r="GJP890" s="40"/>
      <c r="GJQ890" s="40"/>
      <c r="GJR890" s="40"/>
      <c r="GJS890" s="40"/>
      <c r="GJT890" s="40"/>
      <c r="GJU890" s="40"/>
      <c r="GJV890" s="40"/>
      <c r="GJW890" s="40"/>
      <c r="GJX890" s="40"/>
      <c r="GJY890" s="40"/>
      <c r="GJZ890" s="40"/>
      <c r="GKA890" s="40"/>
      <c r="GKB890" s="40"/>
      <c r="GKC890" s="40"/>
      <c r="GKD890" s="40"/>
      <c r="GKE890" s="40"/>
      <c r="GKF890" s="40"/>
      <c r="GKG890" s="40"/>
      <c r="GKH890" s="40"/>
      <c r="GKI890" s="40"/>
      <c r="GKJ890" s="40"/>
      <c r="GKK890" s="40"/>
      <c r="GKL890" s="40"/>
      <c r="GKM890" s="40"/>
      <c r="GKN890" s="40"/>
      <c r="GKO890" s="40"/>
      <c r="GKP890" s="40"/>
      <c r="GKQ890" s="40"/>
      <c r="GKR890" s="40"/>
      <c r="GKS890" s="40"/>
      <c r="GKT890" s="40"/>
      <c r="GKU890" s="40"/>
      <c r="GKV890" s="40"/>
      <c r="GKW890" s="40"/>
      <c r="GKX890" s="40"/>
      <c r="GKY890" s="40"/>
      <c r="GKZ890" s="40"/>
      <c r="GLA890" s="40"/>
      <c r="GLB890" s="40"/>
      <c r="GLC890" s="40"/>
      <c r="GLD890" s="40"/>
      <c r="GLE890" s="40"/>
      <c r="GLF890" s="40"/>
      <c r="GLG890" s="40"/>
      <c r="GLH890" s="40"/>
      <c r="GLI890" s="40"/>
      <c r="GLJ890" s="40"/>
      <c r="GLK890" s="40"/>
      <c r="GLL890" s="40"/>
      <c r="GLM890" s="40"/>
      <c r="GLN890" s="40"/>
      <c r="GLO890" s="40"/>
      <c r="GLP890" s="40"/>
      <c r="GLQ890" s="40"/>
      <c r="GLR890" s="40"/>
      <c r="GLS890" s="40"/>
      <c r="GLT890" s="40"/>
      <c r="GLU890" s="40"/>
      <c r="GLV890" s="40"/>
      <c r="GLW890" s="40"/>
      <c r="GLX890" s="40"/>
      <c r="GLY890" s="40"/>
      <c r="GLZ890" s="40"/>
      <c r="GMA890" s="40"/>
      <c r="GMB890" s="40"/>
      <c r="GMC890" s="40"/>
      <c r="GMD890" s="40"/>
      <c r="GME890" s="40"/>
      <c r="GMF890" s="40"/>
      <c r="GMG890" s="40"/>
      <c r="GMH890" s="40"/>
      <c r="GMI890" s="40"/>
      <c r="GMJ890" s="40"/>
      <c r="GMK890" s="40"/>
      <c r="GML890" s="40"/>
      <c r="GMM890" s="40"/>
      <c r="GMN890" s="40"/>
      <c r="GMO890" s="40"/>
      <c r="GMP890" s="40"/>
      <c r="GMQ890" s="40"/>
      <c r="GMR890" s="40"/>
      <c r="GMS890" s="40"/>
      <c r="GMT890" s="40"/>
      <c r="GMU890" s="40"/>
      <c r="GMV890" s="40"/>
      <c r="GMW890" s="40"/>
      <c r="GMX890" s="40"/>
      <c r="GMY890" s="40"/>
      <c r="GMZ890" s="40"/>
      <c r="GNA890" s="40"/>
      <c r="GNB890" s="40"/>
      <c r="GNC890" s="40"/>
      <c r="GND890" s="40"/>
      <c r="GNE890" s="40"/>
      <c r="GNF890" s="40"/>
      <c r="GNG890" s="40"/>
      <c r="GNH890" s="40"/>
      <c r="GNI890" s="40"/>
      <c r="GNJ890" s="40"/>
      <c r="GNK890" s="40"/>
      <c r="GNL890" s="40"/>
      <c r="GNM890" s="40"/>
      <c r="GNN890" s="40"/>
      <c r="GNO890" s="40"/>
      <c r="GNP890" s="40"/>
      <c r="GNQ890" s="40"/>
      <c r="GNR890" s="40"/>
      <c r="GNS890" s="40"/>
      <c r="GNT890" s="40"/>
      <c r="GNU890" s="40"/>
      <c r="GNV890" s="40"/>
      <c r="GNW890" s="40"/>
      <c r="GNX890" s="40"/>
      <c r="GNY890" s="40"/>
      <c r="GNZ890" s="40"/>
      <c r="GOA890" s="40"/>
      <c r="GOB890" s="40"/>
      <c r="GOC890" s="40"/>
      <c r="GOD890" s="40"/>
      <c r="GOE890" s="40"/>
      <c r="GOF890" s="40"/>
      <c r="GOG890" s="40"/>
      <c r="GOH890" s="40"/>
      <c r="GOI890" s="40"/>
      <c r="GOJ890" s="40"/>
      <c r="GOK890" s="40"/>
      <c r="GOL890" s="40"/>
      <c r="GOM890" s="40"/>
      <c r="GON890" s="40"/>
      <c r="GOO890" s="40"/>
      <c r="GOP890" s="40"/>
      <c r="GOQ890" s="40"/>
      <c r="GOR890" s="40"/>
      <c r="GOS890" s="40"/>
      <c r="GOT890" s="40"/>
      <c r="GOU890" s="40"/>
      <c r="GOV890" s="40"/>
      <c r="GOW890" s="40"/>
      <c r="GOX890" s="40"/>
      <c r="GOY890" s="40"/>
      <c r="GOZ890" s="40"/>
      <c r="GPA890" s="40"/>
      <c r="GPB890" s="40"/>
      <c r="GPC890" s="40"/>
      <c r="GPD890" s="40"/>
      <c r="GPE890" s="40"/>
      <c r="GPF890" s="40"/>
      <c r="GPG890" s="40"/>
      <c r="GPH890" s="40"/>
      <c r="GPI890" s="40"/>
      <c r="GPJ890" s="40"/>
      <c r="GPK890" s="40"/>
      <c r="GPL890" s="40"/>
      <c r="GPM890" s="40"/>
      <c r="GPN890" s="40"/>
      <c r="GPO890" s="40"/>
      <c r="GPP890" s="40"/>
      <c r="GPQ890" s="40"/>
      <c r="GPR890" s="40"/>
      <c r="GPS890" s="40"/>
      <c r="GPT890" s="40"/>
      <c r="GPU890" s="40"/>
      <c r="GPV890" s="40"/>
      <c r="GPW890" s="40"/>
      <c r="GPX890" s="40"/>
      <c r="GPY890" s="40"/>
      <c r="GPZ890" s="40"/>
      <c r="GQA890" s="40"/>
      <c r="GQB890" s="40"/>
      <c r="GQC890" s="40"/>
      <c r="GQD890" s="40"/>
      <c r="GQE890" s="40"/>
      <c r="GQF890" s="40"/>
      <c r="GQG890" s="40"/>
      <c r="GQH890" s="40"/>
      <c r="GQI890" s="40"/>
      <c r="GQJ890" s="40"/>
      <c r="GQK890" s="40"/>
      <c r="GQL890" s="40"/>
      <c r="GQM890" s="40"/>
      <c r="GQN890" s="40"/>
      <c r="GQO890" s="40"/>
      <c r="GQP890" s="40"/>
      <c r="GQQ890" s="40"/>
      <c r="GQR890" s="40"/>
      <c r="GQS890" s="40"/>
      <c r="GQT890" s="40"/>
      <c r="GQU890" s="40"/>
      <c r="GQV890" s="40"/>
      <c r="GQW890" s="40"/>
      <c r="GQX890" s="40"/>
      <c r="GQY890" s="40"/>
      <c r="GQZ890" s="40"/>
      <c r="GRA890" s="40"/>
      <c r="GRB890" s="40"/>
      <c r="GRC890" s="40"/>
      <c r="GRD890" s="40"/>
      <c r="GRE890" s="40"/>
      <c r="GRF890" s="40"/>
      <c r="GRG890" s="40"/>
      <c r="GRH890" s="40"/>
      <c r="GRI890" s="40"/>
      <c r="GRJ890" s="40"/>
      <c r="GRK890" s="40"/>
      <c r="GRL890" s="40"/>
      <c r="GRM890" s="40"/>
      <c r="GRN890" s="40"/>
      <c r="GRO890" s="40"/>
      <c r="GRP890" s="40"/>
      <c r="GRQ890" s="40"/>
      <c r="GRR890" s="40"/>
      <c r="GRS890" s="40"/>
      <c r="GRT890" s="40"/>
      <c r="GRU890" s="40"/>
      <c r="GRV890" s="40"/>
      <c r="GRW890" s="40"/>
      <c r="GRX890" s="40"/>
      <c r="GRY890" s="40"/>
      <c r="GRZ890" s="40"/>
      <c r="GSA890" s="40"/>
      <c r="GSB890" s="40"/>
      <c r="GSC890" s="40"/>
      <c r="GSD890" s="40"/>
      <c r="GSE890" s="40"/>
      <c r="GSF890" s="40"/>
      <c r="GSG890" s="40"/>
      <c r="GSH890" s="40"/>
      <c r="GSI890" s="40"/>
      <c r="GSJ890" s="40"/>
      <c r="GSK890" s="40"/>
      <c r="GSL890" s="40"/>
      <c r="GSM890" s="40"/>
      <c r="GSN890" s="40"/>
      <c r="GSO890" s="40"/>
      <c r="GSP890" s="40"/>
      <c r="GSQ890" s="40"/>
      <c r="GSR890" s="40"/>
      <c r="GSS890" s="40"/>
      <c r="GST890" s="40"/>
      <c r="GSU890" s="40"/>
      <c r="GSV890" s="40"/>
      <c r="GSW890" s="40"/>
      <c r="GSX890" s="40"/>
      <c r="GSY890" s="40"/>
      <c r="GSZ890" s="40"/>
      <c r="GTA890" s="40"/>
      <c r="GTB890" s="40"/>
      <c r="GTC890" s="40"/>
      <c r="GTD890" s="40"/>
      <c r="GTE890" s="40"/>
      <c r="GTF890" s="40"/>
      <c r="GTG890" s="40"/>
      <c r="GTH890" s="40"/>
      <c r="GTI890" s="40"/>
      <c r="GTJ890" s="40"/>
      <c r="GTK890" s="40"/>
      <c r="GTL890" s="40"/>
      <c r="GTM890" s="40"/>
      <c r="GTN890" s="40"/>
      <c r="GTO890" s="40"/>
      <c r="GTP890" s="40"/>
      <c r="GTQ890" s="40"/>
      <c r="GTR890" s="40"/>
      <c r="GTS890" s="40"/>
      <c r="GTT890" s="40"/>
      <c r="GTU890" s="40"/>
      <c r="GTV890" s="40"/>
      <c r="GTW890" s="40"/>
      <c r="GTX890" s="40"/>
      <c r="GTY890" s="40"/>
      <c r="GTZ890" s="40"/>
      <c r="GUA890" s="40"/>
      <c r="GUB890" s="40"/>
      <c r="GUC890" s="40"/>
      <c r="GUD890" s="40"/>
      <c r="GUE890" s="40"/>
      <c r="GUF890" s="40"/>
      <c r="GUG890" s="40"/>
      <c r="GUH890" s="40"/>
      <c r="GUI890" s="40"/>
      <c r="GUJ890" s="40"/>
      <c r="GUK890" s="40"/>
      <c r="GUL890" s="40"/>
      <c r="GUM890" s="40"/>
      <c r="GUN890" s="40"/>
      <c r="GUO890" s="40"/>
      <c r="GUP890" s="40"/>
      <c r="GUQ890" s="40"/>
      <c r="GUR890" s="40"/>
      <c r="GUS890" s="40"/>
      <c r="GUT890" s="40"/>
      <c r="GUU890" s="40"/>
      <c r="GUV890" s="40"/>
      <c r="GUW890" s="40"/>
      <c r="GUX890" s="40"/>
      <c r="GUY890" s="40"/>
      <c r="GUZ890" s="40"/>
      <c r="GVA890" s="40"/>
      <c r="GVB890" s="40"/>
      <c r="GVC890" s="40"/>
      <c r="GVD890" s="40"/>
      <c r="GVE890" s="40"/>
      <c r="GVF890" s="40"/>
      <c r="GVG890" s="40"/>
      <c r="GVH890" s="40"/>
      <c r="GVI890" s="40"/>
      <c r="GVJ890" s="40"/>
      <c r="GVK890" s="40"/>
      <c r="GVL890" s="40"/>
      <c r="GVM890" s="40"/>
      <c r="GVN890" s="40"/>
      <c r="GVO890" s="40"/>
      <c r="GVP890" s="40"/>
      <c r="GVQ890" s="40"/>
      <c r="GVR890" s="40"/>
      <c r="GVS890" s="40"/>
      <c r="GVT890" s="40"/>
      <c r="GVU890" s="40"/>
      <c r="GVV890" s="40"/>
      <c r="GVW890" s="40"/>
      <c r="GVX890" s="40"/>
      <c r="GVY890" s="40"/>
      <c r="GVZ890" s="40"/>
      <c r="GWA890" s="40"/>
      <c r="GWB890" s="40"/>
      <c r="GWC890" s="40"/>
      <c r="GWD890" s="40"/>
      <c r="GWE890" s="40"/>
      <c r="GWF890" s="40"/>
      <c r="GWG890" s="40"/>
      <c r="GWH890" s="40"/>
      <c r="GWI890" s="40"/>
      <c r="GWJ890" s="40"/>
      <c r="GWK890" s="40"/>
      <c r="GWL890" s="40"/>
      <c r="GWM890" s="40"/>
      <c r="GWN890" s="40"/>
      <c r="GWO890" s="40"/>
      <c r="GWP890" s="40"/>
      <c r="GWQ890" s="40"/>
      <c r="GWR890" s="40"/>
      <c r="GWS890" s="40"/>
      <c r="GWT890" s="40"/>
      <c r="GWU890" s="40"/>
      <c r="GWV890" s="40"/>
      <c r="GWW890" s="40"/>
      <c r="GWX890" s="40"/>
      <c r="GWY890" s="40"/>
      <c r="GWZ890" s="40"/>
      <c r="GXA890" s="40"/>
      <c r="GXB890" s="40"/>
      <c r="GXC890" s="40"/>
      <c r="GXD890" s="40"/>
      <c r="GXE890" s="40"/>
      <c r="GXF890" s="40"/>
      <c r="GXG890" s="40"/>
      <c r="GXH890" s="40"/>
      <c r="GXI890" s="40"/>
      <c r="GXJ890" s="40"/>
      <c r="GXK890" s="40"/>
      <c r="GXL890" s="40"/>
      <c r="GXM890" s="40"/>
      <c r="GXN890" s="40"/>
      <c r="GXO890" s="40"/>
      <c r="GXP890" s="40"/>
      <c r="GXQ890" s="40"/>
      <c r="GXR890" s="40"/>
      <c r="GXS890" s="40"/>
      <c r="GXT890" s="40"/>
      <c r="GXU890" s="40"/>
      <c r="GXV890" s="40"/>
      <c r="GXW890" s="40"/>
      <c r="GXX890" s="40"/>
      <c r="GXY890" s="40"/>
      <c r="GXZ890" s="40"/>
      <c r="GYA890" s="40"/>
      <c r="GYB890" s="40"/>
      <c r="GYC890" s="40"/>
      <c r="GYD890" s="40"/>
      <c r="GYE890" s="40"/>
      <c r="GYF890" s="40"/>
      <c r="GYG890" s="40"/>
      <c r="GYH890" s="40"/>
      <c r="GYI890" s="40"/>
      <c r="GYJ890" s="40"/>
      <c r="GYK890" s="40"/>
      <c r="GYL890" s="40"/>
      <c r="GYM890" s="40"/>
      <c r="GYN890" s="40"/>
      <c r="GYO890" s="40"/>
      <c r="GYP890" s="40"/>
      <c r="GYQ890" s="40"/>
      <c r="GYR890" s="40"/>
      <c r="GYS890" s="40"/>
      <c r="GYT890" s="40"/>
      <c r="GYU890" s="40"/>
      <c r="GYV890" s="40"/>
      <c r="GYW890" s="40"/>
      <c r="GYX890" s="40"/>
      <c r="GYY890" s="40"/>
      <c r="GYZ890" s="40"/>
      <c r="GZA890" s="40"/>
      <c r="GZB890" s="40"/>
      <c r="GZC890" s="40"/>
      <c r="GZD890" s="40"/>
      <c r="GZE890" s="40"/>
      <c r="GZF890" s="40"/>
      <c r="GZG890" s="40"/>
      <c r="GZH890" s="40"/>
      <c r="GZI890" s="40"/>
      <c r="GZJ890" s="40"/>
      <c r="GZK890" s="40"/>
      <c r="GZL890" s="40"/>
      <c r="GZM890" s="40"/>
      <c r="GZN890" s="40"/>
      <c r="GZO890" s="40"/>
      <c r="GZP890" s="40"/>
      <c r="GZQ890" s="40"/>
      <c r="GZR890" s="40"/>
      <c r="GZS890" s="40"/>
      <c r="GZT890" s="40"/>
      <c r="GZU890" s="40"/>
      <c r="GZV890" s="40"/>
      <c r="GZW890" s="40"/>
      <c r="GZX890" s="40"/>
      <c r="GZY890" s="40"/>
      <c r="GZZ890" s="40"/>
      <c r="HAA890" s="40"/>
      <c r="HAB890" s="40"/>
      <c r="HAC890" s="40"/>
      <c r="HAD890" s="40"/>
      <c r="HAE890" s="40"/>
      <c r="HAF890" s="40"/>
      <c r="HAG890" s="40"/>
      <c r="HAH890" s="40"/>
      <c r="HAI890" s="40"/>
      <c r="HAJ890" s="40"/>
      <c r="HAK890" s="40"/>
      <c r="HAL890" s="40"/>
      <c r="HAM890" s="40"/>
      <c r="HAN890" s="40"/>
      <c r="HAO890" s="40"/>
      <c r="HAP890" s="40"/>
      <c r="HAQ890" s="40"/>
      <c r="HAR890" s="40"/>
      <c r="HAS890" s="40"/>
      <c r="HAT890" s="40"/>
      <c r="HAU890" s="40"/>
      <c r="HAV890" s="40"/>
      <c r="HAW890" s="40"/>
      <c r="HAX890" s="40"/>
      <c r="HAY890" s="40"/>
      <c r="HAZ890" s="40"/>
      <c r="HBA890" s="40"/>
      <c r="HBB890" s="40"/>
      <c r="HBC890" s="40"/>
      <c r="HBD890" s="40"/>
      <c r="HBE890" s="40"/>
      <c r="HBF890" s="40"/>
      <c r="HBG890" s="40"/>
      <c r="HBH890" s="40"/>
      <c r="HBI890" s="40"/>
      <c r="HBJ890" s="40"/>
      <c r="HBK890" s="40"/>
      <c r="HBL890" s="40"/>
      <c r="HBM890" s="40"/>
      <c r="HBN890" s="40"/>
      <c r="HBO890" s="40"/>
      <c r="HBP890" s="40"/>
      <c r="HBQ890" s="40"/>
      <c r="HBR890" s="40"/>
      <c r="HBS890" s="40"/>
      <c r="HBT890" s="40"/>
      <c r="HBU890" s="40"/>
      <c r="HBV890" s="40"/>
      <c r="HBW890" s="40"/>
      <c r="HBX890" s="40"/>
      <c r="HBY890" s="40"/>
      <c r="HBZ890" s="40"/>
      <c r="HCA890" s="40"/>
      <c r="HCB890" s="40"/>
      <c r="HCC890" s="40"/>
      <c r="HCD890" s="40"/>
      <c r="HCE890" s="40"/>
      <c r="HCF890" s="40"/>
      <c r="HCG890" s="40"/>
      <c r="HCH890" s="40"/>
      <c r="HCI890" s="40"/>
      <c r="HCJ890" s="40"/>
      <c r="HCK890" s="40"/>
      <c r="HCL890" s="40"/>
      <c r="HCM890" s="40"/>
      <c r="HCN890" s="40"/>
      <c r="HCO890" s="40"/>
      <c r="HCP890" s="40"/>
      <c r="HCQ890" s="40"/>
      <c r="HCR890" s="40"/>
      <c r="HCS890" s="40"/>
      <c r="HCT890" s="40"/>
      <c r="HCU890" s="40"/>
      <c r="HCV890" s="40"/>
      <c r="HCW890" s="40"/>
      <c r="HCX890" s="40"/>
      <c r="HCY890" s="40"/>
      <c r="HCZ890" s="40"/>
      <c r="HDA890" s="40"/>
      <c r="HDB890" s="40"/>
      <c r="HDC890" s="40"/>
      <c r="HDD890" s="40"/>
      <c r="HDE890" s="40"/>
      <c r="HDF890" s="40"/>
      <c r="HDG890" s="40"/>
      <c r="HDH890" s="40"/>
      <c r="HDI890" s="40"/>
      <c r="HDJ890" s="40"/>
      <c r="HDK890" s="40"/>
      <c r="HDL890" s="40"/>
      <c r="HDM890" s="40"/>
      <c r="HDN890" s="40"/>
      <c r="HDO890" s="40"/>
      <c r="HDP890" s="40"/>
      <c r="HDQ890" s="40"/>
      <c r="HDR890" s="40"/>
      <c r="HDS890" s="40"/>
      <c r="HDT890" s="40"/>
      <c r="HDU890" s="40"/>
      <c r="HDV890" s="40"/>
      <c r="HDW890" s="40"/>
      <c r="HDX890" s="40"/>
      <c r="HDY890" s="40"/>
      <c r="HDZ890" s="40"/>
      <c r="HEA890" s="40"/>
      <c r="HEB890" s="40"/>
      <c r="HEC890" s="40"/>
      <c r="HED890" s="40"/>
      <c r="HEE890" s="40"/>
      <c r="HEF890" s="40"/>
      <c r="HEG890" s="40"/>
      <c r="HEH890" s="40"/>
      <c r="HEI890" s="40"/>
      <c r="HEJ890" s="40"/>
      <c r="HEK890" s="40"/>
      <c r="HEL890" s="40"/>
      <c r="HEM890" s="40"/>
      <c r="HEN890" s="40"/>
      <c r="HEO890" s="40"/>
      <c r="HEP890" s="40"/>
      <c r="HEQ890" s="40"/>
      <c r="HER890" s="40"/>
      <c r="HES890" s="40"/>
      <c r="HET890" s="40"/>
      <c r="HEU890" s="40"/>
      <c r="HEV890" s="40"/>
      <c r="HEW890" s="40"/>
      <c r="HEX890" s="40"/>
      <c r="HEY890" s="40"/>
      <c r="HEZ890" s="40"/>
      <c r="HFA890" s="40"/>
      <c r="HFB890" s="40"/>
      <c r="HFC890" s="40"/>
      <c r="HFD890" s="40"/>
      <c r="HFE890" s="40"/>
      <c r="HFF890" s="40"/>
      <c r="HFG890" s="40"/>
      <c r="HFH890" s="40"/>
      <c r="HFI890" s="40"/>
      <c r="HFJ890" s="40"/>
      <c r="HFK890" s="40"/>
      <c r="HFL890" s="40"/>
      <c r="HFM890" s="40"/>
      <c r="HFN890" s="40"/>
      <c r="HFO890" s="40"/>
      <c r="HFP890" s="40"/>
      <c r="HFQ890" s="40"/>
      <c r="HFR890" s="40"/>
      <c r="HFS890" s="40"/>
      <c r="HFT890" s="40"/>
      <c r="HFU890" s="40"/>
      <c r="HFV890" s="40"/>
      <c r="HFW890" s="40"/>
      <c r="HFX890" s="40"/>
      <c r="HFY890" s="40"/>
      <c r="HFZ890" s="40"/>
      <c r="HGA890" s="40"/>
      <c r="HGB890" s="40"/>
      <c r="HGC890" s="40"/>
      <c r="HGD890" s="40"/>
      <c r="HGE890" s="40"/>
      <c r="HGF890" s="40"/>
      <c r="HGG890" s="40"/>
      <c r="HGH890" s="40"/>
      <c r="HGI890" s="40"/>
      <c r="HGJ890" s="40"/>
      <c r="HGK890" s="40"/>
      <c r="HGL890" s="40"/>
      <c r="HGM890" s="40"/>
      <c r="HGN890" s="40"/>
      <c r="HGO890" s="40"/>
      <c r="HGP890" s="40"/>
      <c r="HGQ890" s="40"/>
      <c r="HGR890" s="40"/>
      <c r="HGS890" s="40"/>
      <c r="HGT890" s="40"/>
      <c r="HGU890" s="40"/>
      <c r="HGV890" s="40"/>
      <c r="HGW890" s="40"/>
      <c r="HGX890" s="40"/>
      <c r="HGY890" s="40"/>
      <c r="HGZ890" s="40"/>
      <c r="HHA890" s="40"/>
      <c r="HHB890" s="40"/>
      <c r="HHC890" s="40"/>
      <c r="HHD890" s="40"/>
      <c r="HHE890" s="40"/>
      <c r="HHF890" s="40"/>
      <c r="HHG890" s="40"/>
      <c r="HHH890" s="40"/>
      <c r="HHI890" s="40"/>
      <c r="HHJ890" s="40"/>
      <c r="HHK890" s="40"/>
      <c r="HHL890" s="40"/>
      <c r="HHM890" s="40"/>
      <c r="HHN890" s="40"/>
      <c r="HHO890" s="40"/>
      <c r="HHP890" s="40"/>
      <c r="HHQ890" s="40"/>
      <c r="HHR890" s="40"/>
      <c r="HHS890" s="40"/>
      <c r="HHT890" s="40"/>
      <c r="HHU890" s="40"/>
      <c r="HHV890" s="40"/>
      <c r="HHW890" s="40"/>
      <c r="HHX890" s="40"/>
      <c r="HHY890" s="40"/>
      <c r="HHZ890" s="40"/>
      <c r="HIA890" s="40"/>
      <c r="HIB890" s="40"/>
      <c r="HIC890" s="40"/>
      <c r="HID890" s="40"/>
      <c r="HIE890" s="40"/>
      <c r="HIF890" s="40"/>
      <c r="HIG890" s="40"/>
      <c r="HIH890" s="40"/>
      <c r="HII890" s="40"/>
      <c r="HIJ890" s="40"/>
      <c r="HIK890" s="40"/>
      <c r="HIL890" s="40"/>
      <c r="HIM890" s="40"/>
      <c r="HIN890" s="40"/>
      <c r="HIO890" s="40"/>
      <c r="HIP890" s="40"/>
      <c r="HIQ890" s="40"/>
      <c r="HIR890" s="40"/>
      <c r="HIS890" s="40"/>
      <c r="HIT890" s="40"/>
      <c r="HIU890" s="40"/>
      <c r="HIV890" s="40"/>
      <c r="HIW890" s="40"/>
      <c r="HIX890" s="40"/>
      <c r="HIY890" s="40"/>
      <c r="HIZ890" s="40"/>
      <c r="HJA890" s="40"/>
      <c r="HJB890" s="40"/>
      <c r="HJC890" s="40"/>
      <c r="HJD890" s="40"/>
      <c r="HJE890" s="40"/>
      <c r="HJF890" s="40"/>
      <c r="HJG890" s="40"/>
      <c r="HJH890" s="40"/>
      <c r="HJI890" s="40"/>
      <c r="HJJ890" s="40"/>
      <c r="HJK890" s="40"/>
      <c r="HJL890" s="40"/>
      <c r="HJM890" s="40"/>
      <c r="HJN890" s="40"/>
      <c r="HJO890" s="40"/>
      <c r="HJP890" s="40"/>
      <c r="HJQ890" s="40"/>
      <c r="HJR890" s="40"/>
      <c r="HJS890" s="40"/>
      <c r="HJT890" s="40"/>
      <c r="HJU890" s="40"/>
      <c r="HJV890" s="40"/>
      <c r="HJW890" s="40"/>
      <c r="HJX890" s="40"/>
      <c r="HJY890" s="40"/>
      <c r="HJZ890" s="40"/>
      <c r="HKA890" s="40"/>
      <c r="HKB890" s="40"/>
      <c r="HKC890" s="40"/>
      <c r="HKD890" s="40"/>
      <c r="HKE890" s="40"/>
      <c r="HKF890" s="40"/>
      <c r="HKG890" s="40"/>
      <c r="HKH890" s="40"/>
      <c r="HKI890" s="40"/>
      <c r="HKJ890" s="40"/>
      <c r="HKK890" s="40"/>
      <c r="HKL890" s="40"/>
      <c r="HKM890" s="40"/>
      <c r="HKN890" s="40"/>
      <c r="HKO890" s="40"/>
      <c r="HKP890" s="40"/>
      <c r="HKQ890" s="40"/>
      <c r="HKR890" s="40"/>
      <c r="HKS890" s="40"/>
      <c r="HKT890" s="40"/>
      <c r="HKU890" s="40"/>
      <c r="HKV890" s="40"/>
      <c r="HKW890" s="40"/>
      <c r="HKX890" s="40"/>
      <c r="HKY890" s="40"/>
      <c r="HKZ890" s="40"/>
      <c r="HLA890" s="40"/>
      <c r="HLB890" s="40"/>
      <c r="HLC890" s="40"/>
      <c r="HLD890" s="40"/>
      <c r="HLE890" s="40"/>
      <c r="HLF890" s="40"/>
      <c r="HLG890" s="40"/>
      <c r="HLH890" s="40"/>
      <c r="HLI890" s="40"/>
      <c r="HLJ890" s="40"/>
      <c r="HLK890" s="40"/>
      <c r="HLL890" s="40"/>
      <c r="HLM890" s="40"/>
      <c r="HLN890" s="40"/>
      <c r="HLO890" s="40"/>
      <c r="HLP890" s="40"/>
      <c r="HLQ890" s="40"/>
      <c r="HLR890" s="40"/>
      <c r="HLS890" s="40"/>
      <c r="HLT890" s="40"/>
      <c r="HLU890" s="40"/>
      <c r="HLV890" s="40"/>
      <c r="HLW890" s="40"/>
      <c r="HLX890" s="40"/>
      <c r="HLY890" s="40"/>
      <c r="HLZ890" s="40"/>
      <c r="HMA890" s="40"/>
      <c r="HMB890" s="40"/>
      <c r="HMC890" s="40"/>
      <c r="HMD890" s="40"/>
      <c r="HME890" s="40"/>
      <c r="HMF890" s="40"/>
      <c r="HMG890" s="40"/>
      <c r="HMH890" s="40"/>
      <c r="HMI890" s="40"/>
      <c r="HMJ890" s="40"/>
      <c r="HMK890" s="40"/>
      <c r="HML890" s="40"/>
      <c r="HMM890" s="40"/>
      <c r="HMN890" s="40"/>
      <c r="HMO890" s="40"/>
      <c r="HMP890" s="40"/>
      <c r="HMQ890" s="40"/>
      <c r="HMR890" s="40"/>
      <c r="HMS890" s="40"/>
      <c r="HMT890" s="40"/>
      <c r="HMU890" s="40"/>
      <c r="HMV890" s="40"/>
      <c r="HMW890" s="40"/>
      <c r="HMX890" s="40"/>
      <c r="HMY890" s="40"/>
      <c r="HMZ890" s="40"/>
      <c r="HNA890" s="40"/>
      <c r="HNB890" s="40"/>
      <c r="HNC890" s="40"/>
      <c r="HND890" s="40"/>
      <c r="HNE890" s="40"/>
      <c r="HNF890" s="40"/>
      <c r="HNG890" s="40"/>
      <c r="HNH890" s="40"/>
      <c r="HNI890" s="40"/>
      <c r="HNJ890" s="40"/>
      <c r="HNK890" s="40"/>
      <c r="HNL890" s="40"/>
      <c r="HNM890" s="40"/>
      <c r="HNN890" s="40"/>
      <c r="HNO890" s="40"/>
      <c r="HNP890" s="40"/>
      <c r="HNQ890" s="40"/>
      <c r="HNR890" s="40"/>
      <c r="HNS890" s="40"/>
      <c r="HNT890" s="40"/>
      <c r="HNU890" s="40"/>
      <c r="HNV890" s="40"/>
      <c r="HNW890" s="40"/>
      <c r="HNX890" s="40"/>
      <c r="HNY890" s="40"/>
      <c r="HNZ890" s="40"/>
      <c r="HOA890" s="40"/>
      <c r="HOB890" s="40"/>
      <c r="HOC890" s="40"/>
      <c r="HOD890" s="40"/>
      <c r="HOE890" s="40"/>
      <c r="HOF890" s="40"/>
      <c r="HOG890" s="40"/>
      <c r="HOH890" s="40"/>
      <c r="HOI890" s="40"/>
      <c r="HOJ890" s="40"/>
      <c r="HOK890" s="40"/>
      <c r="HOL890" s="40"/>
      <c r="HOM890" s="40"/>
      <c r="HON890" s="40"/>
      <c r="HOO890" s="40"/>
      <c r="HOP890" s="40"/>
      <c r="HOQ890" s="40"/>
      <c r="HOR890" s="40"/>
      <c r="HOS890" s="40"/>
      <c r="HOT890" s="40"/>
      <c r="HOU890" s="40"/>
      <c r="HOV890" s="40"/>
      <c r="HOW890" s="40"/>
      <c r="HOX890" s="40"/>
      <c r="HOY890" s="40"/>
      <c r="HOZ890" s="40"/>
      <c r="HPA890" s="40"/>
      <c r="HPB890" s="40"/>
      <c r="HPC890" s="40"/>
      <c r="HPD890" s="40"/>
      <c r="HPE890" s="40"/>
      <c r="HPF890" s="40"/>
      <c r="HPG890" s="40"/>
      <c r="HPH890" s="40"/>
      <c r="HPI890" s="40"/>
      <c r="HPJ890" s="40"/>
      <c r="HPK890" s="40"/>
      <c r="HPL890" s="40"/>
      <c r="HPM890" s="40"/>
      <c r="HPN890" s="40"/>
      <c r="HPO890" s="40"/>
      <c r="HPP890" s="40"/>
      <c r="HPQ890" s="40"/>
      <c r="HPR890" s="40"/>
      <c r="HPS890" s="40"/>
      <c r="HPT890" s="40"/>
      <c r="HPU890" s="40"/>
      <c r="HPV890" s="40"/>
      <c r="HPW890" s="40"/>
      <c r="HPX890" s="40"/>
      <c r="HPY890" s="40"/>
      <c r="HPZ890" s="40"/>
      <c r="HQA890" s="40"/>
      <c r="HQB890" s="40"/>
      <c r="HQC890" s="40"/>
      <c r="HQD890" s="40"/>
      <c r="HQE890" s="40"/>
      <c r="HQF890" s="40"/>
      <c r="HQG890" s="40"/>
      <c r="HQH890" s="40"/>
      <c r="HQI890" s="40"/>
      <c r="HQJ890" s="40"/>
      <c r="HQK890" s="40"/>
      <c r="HQL890" s="40"/>
      <c r="HQM890" s="40"/>
      <c r="HQN890" s="40"/>
      <c r="HQO890" s="40"/>
      <c r="HQP890" s="40"/>
      <c r="HQQ890" s="40"/>
      <c r="HQR890" s="40"/>
      <c r="HQS890" s="40"/>
      <c r="HQT890" s="40"/>
      <c r="HQU890" s="40"/>
      <c r="HQV890" s="40"/>
      <c r="HQW890" s="40"/>
      <c r="HQX890" s="40"/>
      <c r="HQY890" s="40"/>
      <c r="HQZ890" s="40"/>
      <c r="HRA890" s="40"/>
      <c r="HRB890" s="40"/>
      <c r="HRC890" s="40"/>
      <c r="HRD890" s="40"/>
      <c r="HRE890" s="40"/>
      <c r="HRF890" s="40"/>
      <c r="HRG890" s="40"/>
      <c r="HRH890" s="40"/>
      <c r="HRI890" s="40"/>
      <c r="HRJ890" s="40"/>
      <c r="HRK890" s="40"/>
      <c r="HRL890" s="40"/>
      <c r="HRM890" s="40"/>
      <c r="HRN890" s="40"/>
      <c r="HRO890" s="40"/>
      <c r="HRP890" s="40"/>
      <c r="HRQ890" s="40"/>
      <c r="HRR890" s="40"/>
      <c r="HRS890" s="40"/>
      <c r="HRT890" s="40"/>
      <c r="HRU890" s="40"/>
      <c r="HRV890" s="40"/>
      <c r="HRW890" s="40"/>
      <c r="HRX890" s="40"/>
      <c r="HRY890" s="40"/>
      <c r="HRZ890" s="40"/>
      <c r="HSA890" s="40"/>
      <c r="HSB890" s="40"/>
      <c r="HSC890" s="40"/>
      <c r="HSD890" s="40"/>
      <c r="HSE890" s="40"/>
      <c r="HSF890" s="40"/>
      <c r="HSG890" s="40"/>
      <c r="HSH890" s="40"/>
      <c r="HSI890" s="40"/>
      <c r="HSJ890" s="40"/>
      <c r="HSK890" s="40"/>
      <c r="HSL890" s="40"/>
      <c r="HSM890" s="40"/>
      <c r="HSN890" s="40"/>
      <c r="HSO890" s="40"/>
      <c r="HSP890" s="40"/>
      <c r="HSQ890" s="40"/>
      <c r="HSR890" s="40"/>
      <c r="HSS890" s="40"/>
      <c r="HST890" s="40"/>
      <c r="HSU890" s="40"/>
      <c r="HSV890" s="40"/>
      <c r="HSW890" s="40"/>
      <c r="HSX890" s="40"/>
      <c r="HSY890" s="40"/>
      <c r="HSZ890" s="40"/>
      <c r="HTA890" s="40"/>
      <c r="HTB890" s="40"/>
      <c r="HTC890" s="40"/>
      <c r="HTD890" s="40"/>
      <c r="HTE890" s="40"/>
      <c r="HTF890" s="40"/>
      <c r="HTG890" s="40"/>
      <c r="HTH890" s="40"/>
      <c r="HTI890" s="40"/>
      <c r="HTJ890" s="40"/>
      <c r="HTK890" s="40"/>
      <c r="HTL890" s="40"/>
      <c r="HTM890" s="40"/>
      <c r="HTN890" s="40"/>
      <c r="HTO890" s="40"/>
      <c r="HTP890" s="40"/>
      <c r="HTQ890" s="40"/>
      <c r="HTR890" s="40"/>
      <c r="HTS890" s="40"/>
      <c r="HTT890" s="40"/>
      <c r="HTU890" s="40"/>
      <c r="HTV890" s="40"/>
      <c r="HTW890" s="40"/>
      <c r="HTX890" s="40"/>
      <c r="HTY890" s="40"/>
      <c r="HTZ890" s="40"/>
      <c r="HUA890" s="40"/>
      <c r="HUB890" s="40"/>
      <c r="HUC890" s="40"/>
      <c r="HUD890" s="40"/>
      <c r="HUE890" s="40"/>
      <c r="HUF890" s="40"/>
      <c r="HUG890" s="40"/>
      <c r="HUH890" s="40"/>
      <c r="HUI890" s="40"/>
      <c r="HUJ890" s="40"/>
      <c r="HUK890" s="40"/>
      <c r="HUL890" s="40"/>
      <c r="HUM890" s="40"/>
      <c r="HUN890" s="40"/>
      <c r="HUO890" s="40"/>
      <c r="HUP890" s="40"/>
      <c r="HUQ890" s="40"/>
      <c r="HUR890" s="40"/>
      <c r="HUS890" s="40"/>
      <c r="HUT890" s="40"/>
      <c r="HUU890" s="40"/>
      <c r="HUV890" s="40"/>
      <c r="HUW890" s="40"/>
      <c r="HUX890" s="40"/>
      <c r="HUY890" s="40"/>
      <c r="HUZ890" s="40"/>
      <c r="HVA890" s="40"/>
      <c r="HVB890" s="40"/>
      <c r="HVC890" s="40"/>
      <c r="HVD890" s="40"/>
      <c r="HVE890" s="40"/>
      <c r="HVF890" s="40"/>
      <c r="HVG890" s="40"/>
      <c r="HVH890" s="40"/>
      <c r="HVI890" s="40"/>
      <c r="HVJ890" s="40"/>
      <c r="HVK890" s="40"/>
      <c r="HVL890" s="40"/>
      <c r="HVM890" s="40"/>
      <c r="HVN890" s="40"/>
      <c r="HVO890" s="40"/>
      <c r="HVP890" s="40"/>
      <c r="HVQ890" s="40"/>
      <c r="HVR890" s="40"/>
      <c r="HVS890" s="40"/>
      <c r="HVT890" s="40"/>
      <c r="HVU890" s="40"/>
      <c r="HVV890" s="40"/>
      <c r="HVW890" s="40"/>
      <c r="HVX890" s="40"/>
      <c r="HVY890" s="40"/>
      <c r="HVZ890" s="40"/>
      <c r="HWA890" s="40"/>
      <c r="HWB890" s="40"/>
      <c r="HWC890" s="40"/>
      <c r="HWD890" s="40"/>
      <c r="HWE890" s="40"/>
      <c r="HWF890" s="40"/>
      <c r="HWG890" s="40"/>
      <c r="HWH890" s="40"/>
      <c r="HWI890" s="40"/>
      <c r="HWJ890" s="40"/>
      <c r="HWK890" s="40"/>
      <c r="HWL890" s="40"/>
      <c r="HWM890" s="40"/>
      <c r="HWN890" s="40"/>
      <c r="HWO890" s="40"/>
      <c r="HWP890" s="40"/>
      <c r="HWQ890" s="40"/>
      <c r="HWR890" s="40"/>
      <c r="HWS890" s="40"/>
      <c r="HWT890" s="40"/>
      <c r="HWU890" s="40"/>
      <c r="HWV890" s="40"/>
      <c r="HWW890" s="40"/>
      <c r="HWX890" s="40"/>
      <c r="HWY890" s="40"/>
      <c r="HWZ890" s="40"/>
      <c r="HXA890" s="40"/>
      <c r="HXB890" s="40"/>
      <c r="HXC890" s="40"/>
      <c r="HXD890" s="40"/>
      <c r="HXE890" s="40"/>
      <c r="HXF890" s="40"/>
      <c r="HXG890" s="40"/>
      <c r="HXH890" s="40"/>
      <c r="HXI890" s="40"/>
      <c r="HXJ890" s="40"/>
      <c r="HXK890" s="40"/>
      <c r="HXL890" s="40"/>
      <c r="HXM890" s="40"/>
      <c r="HXN890" s="40"/>
      <c r="HXO890" s="40"/>
      <c r="HXP890" s="40"/>
      <c r="HXQ890" s="40"/>
      <c r="HXR890" s="40"/>
      <c r="HXS890" s="40"/>
      <c r="HXT890" s="40"/>
      <c r="HXU890" s="40"/>
      <c r="HXV890" s="40"/>
      <c r="HXW890" s="40"/>
      <c r="HXX890" s="40"/>
      <c r="HXY890" s="40"/>
      <c r="HXZ890" s="40"/>
      <c r="HYA890" s="40"/>
      <c r="HYB890" s="40"/>
      <c r="HYC890" s="40"/>
      <c r="HYD890" s="40"/>
      <c r="HYE890" s="40"/>
      <c r="HYF890" s="40"/>
      <c r="HYG890" s="40"/>
      <c r="HYH890" s="40"/>
      <c r="HYI890" s="40"/>
      <c r="HYJ890" s="40"/>
      <c r="HYK890" s="40"/>
      <c r="HYL890" s="40"/>
      <c r="HYM890" s="40"/>
      <c r="HYN890" s="40"/>
      <c r="HYO890" s="40"/>
      <c r="HYP890" s="40"/>
      <c r="HYQ890" s="40"/>
      <c r="HYR890" s="40"/>
      <c r="HYS890" s="40"/>
      <c r="HYT890" s="40"/>
      <c r="HYU890" s="40"/>
      <c r="HYV890" s="40"/>
      <c r="HYW890" s="40"/>
      <c r="HYX890" s="40"/>
      <c r="HYY890" s="40"/>
      <c r="HYZ890" s="40"/>
      <c r="HZA890" s="40"/>
      <c r="HZB890" s="40"/>
      <c r="HZC890" s="40"/>
      <c r="HZD890" s="40"/>
      <c r="HZE890" s="40"/>
      <c r="HZF890" s="40"/>
      <c r="HZG890" s="40"/>
      <c r="HZH890" s="40"/>
      <c r="HZI890" s="40"/>
      <c r="HZJ890" s="40"/>
      <c r="HZK890" s="40"/>
      <c r="HZL890" s="40"/>
      <c r="HZM890" s="40"/>
      <c r="HZN890" s="40"/>
      <c r="HZO890" s="40"/>
      <c r="HZP890" s="40"/>
      <c r="HZQ890" s="40"/>
      <c r="HZR890" s="40"/>
      <c r="HZS890" s="40"/>
      <c r="HZT890" s="40"/>
      <c r="HZU890" s="40"/>
      <c r="HZV890" s="40"/>
      <c r="HZW890" s="40"/>
      <c r="HZX890" s="40"/>
      <c r="HZY890" s="40"/>
      <c r="HZZ890" s="40"/>
      <c r="IAA890" s="40"/>
      <c r="IAB890" s="40"/>
      <c r="IAC890" s="40"/>
      <c r="IAD890" s="40"/>
      <c r="IAE890" s="40"/>
      <c r="IAF890" s="40"/>
      <c r="IAG890" s="40"/>
      <c r="IAH890" s="40"/>
      <c r="IAI890" s="40"/>
      <c r="IAJ890" s="40"/>
      <c r="IAK890" s="40"/>
      <c r="IAL890" s="40"/>
      <c r="IAM890" s="40"/>
      <c r="IAN890" s="40"/>
      <c r="IAO890" s="40"/>
      <c r="IAP890" s="40"/>
      <c r="IAQ890" s="40"/>
      <c r="IAR890" s="40"/>
      <c r="IAS890" s="40"/>
      <c r="IAT890" s="40"/>
      <c r="IAU890" s="40"/>
      <c r="IAV890" s="40"/>
      <c r="IAW890" s="40"/>
      <c r="IAX890" s="40"/>
      <c r="IAY890" s="40"/>
      <c r="IAZ890" s="40"/>
      <c r="IBA890" s="40"/>
      <c r="IBB890" s="40"/>
      <c r="IBC890" s="40"/>
      <c r="IBD890" s="40"/>
      <c r="IBE890" s="40"/>
      <c r="IBF890" s="40"/>
      <c r="IBG890" s="40"/>
      <c r="IBH890" s="40"/>
      <c r="IBI890" s="40"/>
      <c r="IBJ890" s="40"/>
      <c r="IBK890" s="40"/>
      <c r="IBL890" s="40"/>
      <c r="IBM890" s="40"/>
      <c r="IBN890" s="40"/>
      <c r="IBO890" s="40"/>
      <c r="IBP890" s="40"/>
      <c r="IBQ890" s="40"/>
      <c r="IBR890" s="40"/>
      <c r="IBS890" s="40"/>
      <c r="IBT890" s="40"/>
      <c r="IBU890" s="40"/>
      <c r="IBV890" s="40"/>
      <c r="IBW890" s="40"/>
      <c r="IBX890" s="40"/>
      <c r="IBY890" s="40"/>
      <c r="IBZ890" s="40"/>
      <c r="ICA890" s="40"/>
      <c r="ICB890" s="40"/>
      <c r="ICC890" s="40"/>
      <c r="ICD890" s="40"/>
      <c r="ICE890" s="40"/>
      <c r="ICF890" s="40"/>
      <c r="ICG890" s="40"/>
      <c r="ICH890" s="40"/>
      <c r="ICI890" s="40"/>
      <c r="ICJ890" s="40"/>
      <c r="ICK890" s="40"/>
      <c r="ICL890" s="40"/>
      <c r="ICM890" s="40"/>
      <c r="ICN890" s="40"/>
      <c r="ICO890" s="40"/>
      <c r="ICP890" s="40"/>
      <c r="ICQ890" s="40"/>
      <c r="ICR890" s="40"/>
      <c r="ICS890" s="40"/>
      <c r="ICT890" s="40"/>
      <c r="ICU890" s="40"/>
      <c r="ICV890" s="40"/>
      <c r="ICW890" s="40"/>
      <c r="ICX890" s="40"/>
      <c r="ICY890" s="40"/>
      <c r="ICZ890" s="40"/>
      <c r="IDA890" s="40"/>
      <c r="IDB890" s="40"/>
      <c r="IDC890" s="40"/>
      <c r="IDD890" s="40"/>
      <c r="IDE890" s="40"/>
      <c r="IDF890" s="40"/>
      <c r="IDG890" s="40"/>
      <c r="IDH890" s="40"/>
      <c r="IDI890" s="40"/>
      <c r="IDJ890" s="40"/>
      <c r="IDK890" s="40"/>
      <c r="IDL890" s="40"/>
      <c r="IDM890" s="40"/>
      <c r="IDN890" s="40"/>
      <c r="IDO890" s="40"/>
      <c r="IDP890" s="40"/>
      <c r="IDQ890" s="40"/>
      <c r="IDR890" s="40"/>
      <c r="IDS890" s="40"/>
      <c r="IDT890" s="40"/>
      <c r="IDU890" s="40"/>
      <c r="IDV890" s="40"/>
      <c r="IDW890" s="40"/>
      <c r="IDX890" s="40"/>
      <c r="IDY890" s="40"/>
      <c r="IDZ890" s="40"/>
      <c r="IEA890" s="40"/>
      <c r="IEB890" s="40"/>
      <c r="IEC890" s="40"/>
      <c r="IED890" s="40"/>
      <c r="IEE890" s="40"/>
      <c r="IEF890" s="40"/>
      <c r="IEG890" s="40"/>
      <c r="IEH890" s="40"/>
      <c r="IEI890" s="40"/>
      <c r="IEJ890" s="40"/>
      <c r="IEK890" s="40"/>
      <c r="IEL890" s="40"/>
      <c r="IEM890" s="40"/>
      <c r="IEN890" s="40"/>
      <c r="IEO890" s="40"/>
      <c r="IEP890" s="40"/>
      <c r="IEQ890" s="40"/>
      <c r="IER890" s="40"/>
      <c r="IES890" s="40"/>
      <c r="IET890" s="40"/>
      <c r="IEU890" s="40"/>
      <c r="IEV890" s="40"/>
      <c r="IEW890" s="40"/>
      <c r="IEX890" s="40"/>
      <c r="IEY890" s="40"/>
      <c r="IEZ890" s="40"/>
      <c r="IFA890" s="40"/>
      <c r="IFB890" s="40"/>
      <c r="IFC890" s="40"/>
      <c r="IFD890" s="40"/>
      <c r="IFE890" s="40"/>
      <c r="IFF890" s="40"/>
      <c r="IFG890" s="40"/>
      <c r="IFH890" s="40"/>
      <c r="IFI890" s="40"/>
      <c r="IFJ890" s="40"/>
      <c r="IFK890" s="40"/>
      <c r="IFL890" s="40"/>
      <c r="IFM890" s="40"/>
      <c r="IFN890" s="40"/>
      <c r="IFO890" s="40"/>
      <c r="IFP890" s="40"/>
      <c r="IFQ890" s="40"/>
      <c r="IFR890" s="40"/>
      <c r="IFS890" s="40"/>
      <c r="IFT890" s="40"/>
      <c r="IFU890" s="40"/>
      <c r="IFV890" s="40"/>
      <c r="IFW890" s="40"/>
      <c r="IFX890" s="40"/>
      <c r="IFY890" s="40"/>
      <c r="IFZ890" s="40"/>
      <c r="IGA890" s="40"/>
      <c r="IGB890" s="40"/>
      <c r="IGC890" s="40"/>
      <c r="IGD890" s="40"/>
      <c r="IGE890" s="40"/>
      <c r="IGF890" s="40"/>
      <c r="IGG890" s="40"/>
      <c r="IGH890" s="40"/>
      <c r="IGI890" s="40"/>
      <c r="IGJ890" s="40"/>
      <c r="IGK890" s="40"/>
      <c r="IGL890" s="40"/>
      <c r="IGM890" s="40"/>
      <c r="IGN890" s="40"/>
      <c r="IGO890" s="40"/>
      <c r="IGP890" s="40"/>
      <c r="IGQ890" s="40"/>
      <c r="IGR890" s="40"/>
      <c r="IGS890" s="40"/>
      <c r="IGT890" s="40"/>
      <c r="IGU890" s="40"/>
      <c r="IGV890" s="40"/>
      <c r="IGW890" s="40"/>
      <c r="IGX890" s="40"/>
      <c r="IGY890" s="40"/>
      <c r="IGZ890" s="40"/>
      <c r="IHA890" s="40"/>
      <c r="IHB890" s="40"/>
      <c r="IHC890" s="40"/>
      <c r="IHD890" s="40"/>
      <c r="IHE890" s="40"/>
      <c r="IHF890" s="40"/>
      <c r="IHG890" s="40"/>
      <c r="IHH890" s="40"/>
      <c r="IHI890" s="40"/>
      <c r="IHJ890" s="40"/>
      <c r="IHK890" s="40"/>
      <c r="IHL890" s="40"/>
      <c r="IHM890" s="40"/>
      <c r="IHN890" s="40"/>
      <c r="IHO890" s="40"/>
      <c r="IHP890" s="40"/>
      <c r="IHQ890" s="40"/>
      <c r="IHR890" s="40"/>
      <c r="IHS890" s="40"/>
      <c r="IHT890" s="40"/>
      <c r="IHU890" s="40"/>
      <c r="IHV890" s="40"/>
      <c r="IHW890" s="40"/>
      <c r="IHX890" s="40"/>
      <c r="IHY890" s="40"/>
      <c r="IHZ890" s="40"/>
      <c r="IIA890" s="40"/>
      <c r="IIB890" s="40"/>
      <c r="IIC890" s="40"/>
      <c r="IID890" s="40"/>
      <c r="IIE890" s="40"/>
      <c r="IIF890" s="40"/>
      <c r="IIG890" s="40"/>
      <c r="IIH890" s="40"/>
      <c r="III890" s="40"/>
      <c r="IIJ890" s="40"/>
      <c r="IIK890" s="40"/>
      <c r="IIL890" s="40"/>
      <c r="IIM890" s="40"/>
      <c r="IIN890" s="40"/>
      <c r="IIO890" s="40"/>
      <c r="IIP890" s="40"/>
      <c r="IIQ890" s="40"/>
      <c r="IIR890" s="40"/>
      <c r="IIS890" s="40"/>
      <c r="IIT890" s="40"/>
      <c r="IIU890" s="40"/>
      <c r="IIV890" s="40"/>
      <c r="IIW890" s="40"/>
      <c r="IIX890" s="40"/>
      <c r="IIY890" s="40"/>
      <c r="IIZ890" s="40"/>
      <c r="IJA890" s="40"/>
      <c r="IJB890" s="40"/>
      <c r="IJC890" s="40"/>
      <c r="IJD890" s="40"/>
      <c r="IJE890" s="40"/>
      <c r="IJF890" s="40"/>
      <c r="IJG890" s="40"/>
      <c r="IJH890" s="40"/>
      <c r="IJI890" s="40"/>
      <c r="IJJ890" s="40"/>
      <c r="IJK890" s="40"/>
      <c r="IJL890" s="40"/>
      <c r="IJM890" s="40"/>
      <c r="IJN890" s="40"/>
      <c r="IJO890" s="40"/>
      <c r="IJP890" s="40"/>
      <c r="IJQ890" s="40"/>
      <c r="IJR890" s="40"/>
      <c r="IJS890" s="40"/>
      <c r="IJT890" s="40"/>
      <c r="IJU890" s="40"/>
      <c r="IJV890" s="40"/>
      <c r="IJW890" s="40"/>
      <c r="IJX890" s="40"/>
      <c r="IJY890" s="40"/>
      <c r="IJZ890" s="40"/>
      <c r="IKA890" s="40"/>
      <c r="IKB890" s="40"/>
      <c r="IKC890" s="40"/>
      <c r="IKD890" s="40"/>
      <c r="IKE890" s="40"/>
      <c r="IKF890" s="40"/>
      <c r="IKG890" s="40"/>
      <c r="IKH890" s="40"/>
      <c r="IKI890" s="40"/>
      <c r="IKJ890" s="40"/>
      <c r="IKK890" s="40"/>
      <c r="IKL890" s="40"/>
      <c r="IKM890" s="40"/>
      <c r="IKN890" s="40"/>
      <c r="IKO890" s="40"/>
      <c r="IKP890" s="40"/>
      <c r="IKQ890" s="40"/>
      <c r="IKR890" s="40"/>
      <c r="IKS890" s="40"/>
      <c r="IKT890" s="40"/>
      <c r="IKU890" s="40"/>
      <c r="IKV890" s="40"/>
      <c r="IKW890" s="40"/>
      <c r="IKX890" s="40"/>
      <c r="IKY890" s="40"/>
      <c r="IKZ890" s="40"/>
      <c r="ILA890" s="40"/>
      <c r="ILB890" s="40"/>
      <c r="ILC890" s="40"/>
      <c r="ILD890" s="40"/>
      <c r="ILE890" s="40"/>
      <c r="ILF890" s="40"/>
      <c r="ILG890" s="40"/>
      <c r="ILH890" s="40"/>
      <c r="ILI890" s="40"/>
      <c r="ILJ890" s="40"/>
      <c r="ILK890" s="40"/>
      <c r="ILL890" s="40"/>
      <c r="ILM890" s="40"/>
      <c r="ILN890" s="40"/>
      <c r="ILO890" s="40"/>
      <c r="ILP890" s="40"/>
      <c r="ILQ890" s="40"/>
      <c r="ILR890" s="40"/>
      <c r="ILS890" s="40"/>
      <c r="ILT890" s="40"/>
      <c r="ILU890" s="40"/>
      <c r="ILV890" s="40"/>
      <c r="ILW890" s="40"/>
      <c r="ILX890" s="40"/>
      <c r="ILY890" s="40"/>
      <c r="ILZ890" s="40"/>
      <c r="IMA890" s="40"/>
      <c r="IMB890" s="40"/>
      <c r="IMC890" s="40"/>
      <c r="IMD890" s="40"/>
      <c r="IME890" s="40"/>
      <c r="IMF890" s="40"/>
      <c r="IMG890" s="40"/>
      <c r="IMH890" s="40"/>
      <c r="IMI890" s="40"/>
      <c r="IMJ890" s="40"/>
      <c r="IMK890" s="40"/>
      <c r="IML890" s="40"/>
      <c r="IMM890" s="40"/>
      <c r="IMN890" s="40"/>
      <c r="IMO890" s="40"/>
      <c r="IMP890" s="40"/>
      <c r="IMQ890" s="40"/>
      <c r="IMR890" s="40"/>
      <c r="IMS890" s="40"/>
      <c r="IMT890" s="40"/>
      <c r="IMU890" s="40"/>
      <c r="IMV890" s="40"/>
      <c r="IMW890" s="40"/>
      <c r="IMX890" s="40"/>
      <c r="IMY890" s="40"/>
      <c r="IMZ890" s="40"/>
      <c r="INA890" s="40"/>
      <c r="INB890" s="40"/>
      <c r="INC890" s="40"/>
      <c r="IND890" s="40"/>
      <c r="INE890" s="40"/>
      <c r="INF890" s="40"/>
      <c r="ING890" s="40"/>
      <c r="INH890" s="40"/>
      <c r="INI890" s="40"/>
      <c r="INJ890" s="40"/>
      <c r="INK890" s="40"/>
      <c r="INL890" s="40"/>
      <c r="INM890" s="40"/>
      <c r="INN890" s="40"/>
      <c r="INO890" s="40"/>
      <c r="INP890" s="40"/>
      <c r="INQ890" s="40"/>
      <c r="INR890" s="40"/>
      <c r="INS890" s="40"/>
      <c r="INT890" s="40"/>
      <c r="INU890" s="40"/>
      <c r="INV890" s="40"/>
      <c r="INW890" s="40"/>
      <c r="INX890" s="40"/>
      <c r="INY890" s="40"/>
      <c r="INZ890" s="40"/>
      <c r="IOA890" s="40"/>
      <c r="IOB890" s="40"/>
      <c r="IOC890" s="40"/>
      <c r="IOD890" s="40"/>
      <c r="IOE890" s="40"/>
      <c r="IOF890" s="40"/>
      <c r="IOG890" s="40"/>
      <c r="IOH890" s="40"/>
      <c r="IOI890" s="40"/>
      <c r="IOJ890" s="40"/>
      <c r="IOK890" s="40"/>
      <c r="IOL890" s="40"/>
      <c r="IOM890" s="40"/>
      <c r="ION890" s="40"/>
      <c r="IOO890" s="40"/>
      <c r="IOP890" s="40"/>
      <c r="IOQ890" s="40"/>
      <c r="IOR890" s="40"/>
      <c r="IOS890" s="40"/>
      <c r="IOT890" s="40"/>
      <c r="IOU890" s="40"/>
      <c r="IOV890" s="40"/>
      <c r="IOW890" s="40"/>
      <c r="IOX890" s="40"/>
      <c r="IOY890" s="40"/>
      <c r="IOZ890" s="40"/>
      <c r="IPA890" s="40"/>
      <c r="IPB890" s="40"/>
      <c r="IPC890" s="40"/>
      <c r="IPD890" s="40"/>
      <c r="IPE890" s="40"/>
      <c r="IPF890" s="40"/>
      <c r="IPG890" s="40"/>
      <c r="IPH890" s="40"/>
      <c r="IPI890" s="40"/>
      <c r="IPJ890" s="40"/>
      <c r="IPK890" s="40"/>
      <c r="IPL890" s="40"/>
      <c r="IPM890" s="40"/>
      <c r="IPN890" s="40"/>
      <c r="IPO890" s="40"/>
      <c r="IPP890" s="40"/>
      <c r="IPQ890" s="40"/>
      <c r="IPR890" s="40"/>
      <c r="IPS890" s="40"/>
      <c r="IPT890" s="40"/>
      <c r="IPU890" s="40"/>
      <c r="IPV890" s="40"/>
      <c r="IPW890" s="40"/>
      <c r="IPX890" s="40"/>
      <c r="IPY890" s="40"/>
      <c r="IPZ890" s="40"/>
      <c r="IQA890" s="40"/>
      <c r="IQB890" s="40"/>
      <c r="IQC890" s="40"/>
      <c r="IQD890" s="40"/>
      <c r="IQE890" s="40"/>
      <c r="IQF890" s="40"/>
      <c r="IQG890" s="40"/>
      <c r="IQH890" s="40"/>
      <c r="IQI890" s="40"/>
      <c r="IQJ890" s="40"/>
      <c r="IQK890" s="40"/>
      <c r="IQL890" s="40"/>
      <c r="IQM890" s="40"/>
      <c r="IQN890" s="40"/>
      <c r="IQO890" s="40"/>
      <c r="IQP890" s="40"/>
      <c r="IQQ890" s="40"/>
      <c r="IQR890" s="40"/>
      <c r="IQS890" s="40"/>
      <c r="IQT890" s="40"/>
      <c r="IQU890" s="40"/>
      <c r="IQV890" s="40"/>
      <c r="IQW890" s="40"/>
      <c r="IQX890" s="40"/>
      <c r="IQY890" s="40"/>
      <c r="IQZ890" s="40"/>
      <c r="IRA890" s="40"/>
      <c r="IRB890" s="40"/>
      <c r="IRC890" s="40"/>
      <c r="IRD890" s="40"/>
      <c r="IRE890" s="40"/>
      <c r="IRF890" s="40"/>
      <c r="IRG890" s="40"/>
      <c r="IRH890" s="40"/>
      <c r="IRI890" s="40"/>
      <c r="IRJ890" s="40"/>
      <c r="IRK890" s="40"/>
      <c r="IRL890" s="40"/>
      <c r="IRM890" s="40"/>
      <c r="IRN890" s="40"/>
      <c r="IRO890" s="40"/>
      <c r="IRP890" s="40"/>
      <c r="IRQ890" s="40"/>
      <c r="IRR890" s="40"/>
      <c r="IRS890" s="40"/>
      <c r="IRT890" s="40"/>
      <c r="IRU890" s="40"/>
      <c r="IRV890" s="40"/>
      <c r="IRW890" s="40"/>
      <c r="IRX890" s="40"/>
      <c r="IRY890" s="40"/>
      <c r="IRZ890" s="40"/>
      <c r="ISA890" s="40"/>
      <c r="ISB890" s="40"/>
      <c r="ISC890" s="40"/>
      <c r="ISD890" s="40"/>
      <c r="ISE890" s="40"/>
      <c r="ISF890" s="40"/>
      <c r="ISG890" s="40"/>
      <c r="ISH890" s="40"/>
      <c r="ISI890" s="40"/>
      <c r="ISJ890" s="40"/>
      <c r="ISK890" s="40"/>
      <c r="ISL890" s="40"/>
      <c r="ISM890" s="40"/>
      <c r="ISN890" s="40"/>
      <c r="ISO890" s="40"/>
      <c r="ISP890" s="40"/>
      <c r="ISQ890" s="40"/>
      <c r="ISR890" s="40"/>
      <c r="ISS890" s="40"/>
      <c r="IST890" s="40"/>
      <c r="ISU890" s="40"/>
      <c r="ISV890" s="40"/>
      <c r="ISW890" s="40"/>
      <c r="ISX890" s="40"/>
      <c r="ISY890" s="40"/>
      <c r="ISZ890" s="40"/>
      <c r="ITA890" s="40"/>
      <c r="ITB890" s="40"/>
      <c r="ITC890" s="40"/>
      <c r="ITD890" s="40"/>
      <c r="ITE890" s="40"/>
      <c r="ITF890" s="40"/>
      <c r="ITG890" s="40"/>
      <c r="ITH890" s="40"/>
      <c r="ITI890" s="40"/>
      <c r="ITJ890" s="40"/>
      <c r="ITK890" s="40"/>
      <c r="ITL890" s="40"/>
      <c r="ITM890" s="40"/>
      <c r="ITN890" s="40"/>
      <c r="ITO890" s="40"/>
      <c r="ITP890" s="40"/>
      <c r="ITQ890" s="40"/>
      <c r="ITR890" s="40"/>
      <c r="ITS890" s="40"/>
      <c r="ITT890" s="40"/>
      <c r="ITU890" s="40"/>
      <c r="ITV890" s="40"/>
      <c r="ITW890" s="40"/>
      <c r="ITX890" s="40"/>
      <c r="ITY890" s="40"/>
      <c r="ITZ890" s="40"/>
      <c r="IUA890" s="40"/>
      <c r="IUB890" s="40"/>
      <c r="IUC890" s="40"/>
      <c r="IUD890" s="40"/>
      <c r="IUE890" s="40"/>
      <c r="IUF890" s="40"/>
      <c r="IUG890" s="40"/>
      <c r="IUH890" s="40"/>
      <c r="IUI890" s="40"/>
      <c r="IUJ890" s="40"/>
      <c r="IUK890" s="40"/>
      <c r="IUL890" s="40"/>
      <c r="IUM890" s="40"/>
      <c r="IUN890" s="40"/>
      <c r="IUO890" s="40"/>
      <c r="IUP890" s="40"/>
      <c r="IUQ890" s="40"/>
      <c r="IUR890" s="40"/>
      <c r="IUS890" s="40"/>
      <c r="IUT890" s="40"/>
      <c r="IUU890" s="40"/>
      <c r="IUV890" s="40"/>
      <c r="IUW890" s="40"/>
      <c r="IUX890" s="40"/>
      <c r="IUY890" s="40"/>
      <c r="IUZ890" s="40"/>
      <c r="IVA890" s="40"/>
      <c r="IVB890" s="40"/>
      <c r="IVC890" s="40"/>
      <c r="IVD890" s="40"/>
      <c r="IVE890" s="40"/>
      <c r="IVF890" s="40"/>
      <c r="IVG890" s="40"/>
      <c r="IVH890" s="40"/>
      <c r="IVI890" s="40"/>
      <c r="IVJ890" s="40"/>
      <c r="IVK890" s="40"/>
      <c r="IVL890" s="40"/>
      <c r="IVM890" s="40"/>
      <c r="IVN890" s="40"/>
      <c r="IVO890" s="40"/>
      <c r="IVP890" s="40"/>
      <c r="IVQ890" s="40"/>
      <c r="IVR890" s="40"/>
      <c r="IVS890" s="40"/>
      <c r="IVT890" s="40"/>
      <c r="IVU890" s="40"/>
      <c r="IVV890" s="40"/>
      <c r="IVW890" s="40"/>
      <c r="IVX890" s="40"/>
      <c r="IVY890" s="40"/>
      <c r="IVZ890" s="40"/>
      <c r="IWA890" s="40"/>
      <c r="IWB890" s="40"/>
      <c r="IWC890" s="40"/>
      <c r="IWD890" s="40"/>
      <c r="IWE890" s="40"/>
      <c r="IWF890" s="40"/>
      <c r="IWG890" s="40"/>
      <c r="IWH890" s="40"/>
      <c r="IWI890" s="40"/>
      <c r="IWJ890" s="40"/>
      <c r="IWK890" s="40"/>
      <c r="IWL890" s="40"/>
      <c r="IWM890" s="40"/>
      <c r="IWN890" s="40"/>
      <c r="IWO890" s="40"/>
      <c r="IWP890" s="40"/>
      <c r="IWQ890" s="40"/>
      <c r="IWR890" s="40"/>
      <c r="IWS890" s="40"/>
      <c r="IWT890" s="40"/>
      <c r="IWU890" s="40"/>
      <c r="IWV890" s="40"/>
      <c r="IWW890" s="40"/>
      <c r="IWX890" s="40"/>
      <c r="IWY890" s="40"/>
      <c r="IWZ890" s="40"/>
      <c r="IXA890" s="40"/>
      <c r="IXB890" s="40"/>
      <c r="IXC890" s="40"/>
      <c r="IXD890" s="40"/>
      <c r="IXE890" s="40"/>
      <c r="IXF890" s="40"/>
      <c r="IXG890" s="40"/>
      <c r="IXH890" s="40"/>
      <c r="IXI890" s="40"/>
      <c r="IXJ890" s="40"/>
      <c r="IXK890" s="40"/>
      <c r="IXL890" s="40"/>
      <c r="IXM890" s="40"/>
      <c r="IXN890" s="40"/>
      <c r="IXO890" s="40"/>
      <c r="IXP890" s="40"/>
      <c r="IXQ890" s="40"/>
      <c r="IXR890" s="40"/>
      <c r="IXS890" s="40"/>
      <c r="IXT890" s="40"/>
      <c r="IXU890" s="40"/>
      <c r="IXV890" s="40"/>
      <c r="IXW890" s="40"/>
      <c r="IXX890" s="40"/>
      <c r="IXY890" s="40"/>
      <c r="IXZ890" s="40"/>
      <c r="IYA890" s="40"/>
      <c r="IYB890" s="40"/>
      <c r="IYC890" s="40"/>
      <c r="IYD890" s="40"/>
      <c r="IYE890" s="40"/>
      <c r="IYF890" s="40"/>
      <c r="IYG890" s="40"/>
      <c r="IYH890" s="40"/>
      <c r="IYI890" s="40"/>
      <c r="IYJ890" s="40"/>
      <c r="IYK890" s="40"/>
      <c r="IYL890" s="40"/>
      <c r="IYM890" s="40"/>
      <c r="IYN890" s="40"/>
      <c r="IYO890" s="40"/>
      <c r="IYP890" s="40"/>
      <c r="IYQ890" s="40"/>
      <c r="IYR890" s="40"/>
      <c r="IYS890" s="40"/>
      <c r="IYT890" s="40"/>
      <c r="IYU890" s="40"/>
      <c r="IYV890" s="40"/>
      <c r="IYW890" s="40"/>
      <c r="IYX890" s="40"/>
      <c r="IYY890" s="40"/>
      <c r="IYZ890" s="40"/>
      <c r="IZA890" s="40"/>
      <c r="IZB890" s="40"/>
      <c r="IZC890" s="40"/>
      <c r="IZD890" s="40"/>
      <c r="IZE890" s="40"/>
      <c r="IZF890" s="40"/>
      <c r="IZG890" s="40"/>
      <c r="IZH890" s="40"/>
      <c r="IZI890" s="40"/>
      <c r="IZJ890" s="40"/>
      <c r="IZK890" s="40"/>
      <c r="IZL890" s="40"/>
      <c r="IZM890" s="40"/>
      <c r="IZN890" s="40"/>
      <c r="IZO890" s="40"/>
      <c r="IZP890" s="40"/>
      <c r="IZQ890" s="40"/>
      <c r="IZR890" s="40"/>
      <c r="IZS890" s="40"/>
      <c r="IZT890" s="40"/>
      <c r="IZU890" s="40"/>
      <c r="IZV890" s="40"/>
      <c r="IZW890" s="40"/>
      <c r="IZX890" s="40"/>
      <c r="IZY890" s="40"/>
      <c r="IZZ890" s="40"/>
      <c r="JAA890" s="40"/>
      <c r="JAB890" s="40"/>
      <c r="JAC890" s="40"/>
      <c r="JAD890" s="40"/>
      <c r="JAE890" s="40"/>
      <c r="JAF890" s="40"/>
      <c r="JAG890" s="40"/>
      <c r="JAH890" s="40"/>
      <c r="JAI890" s="40"/>
      <c r="JAJ890" s="40"/>
      <c r="JAK890" s="40"/>
      <c r="JAL890" s="40"/>
      <c r="JAM890" s="40"/>
      <c r="JAN890" s="40"/>
      <c r="JAO890" s="40"/>
      <c r="JAP890" s="40"/>
      <c r="JAQ890" s="40"/>
      <c r="JAR890" s="40"/>
      <c r="JAS890" s="40"/>
      <c r="JAT890" s="40"/>
      <c r="JAU890" s="40"/>
      <c r="JAV890" s="40"/>
      <c r="JAW890" s="40"/>
      <c r="JAX890" s="40"/>
      <c r="JAY890" s="40"/>
      <c r="JAZ890" s="40"/>
      <c r="JBA890" s="40"/>
      <c r="JBB890" s="40"/>
      <c r="JBC890" s="40"/>
      <c r="JBD890" s="40"/>
      <c r="JBE890" s="40"/>
      <c r="JBF890" s="40"/>
      <c r="JBG890" s="40"/>
      <c r="JBH890" s="40"/>
      <c r="JBI890" s="40"/>
      <c r="JBJ890" s="40"/>
      <c r="JBK890" s="40"/>
      <c r="JBL890" s="40"/>
      <c r="JBM890" s="40"/>
      <c r="JBN890" s="40"/>
      <c r="JBO890" s="40"/>
      <c r="JBP890" s="40"/>
      <c r="JBQ890" s="40"/>
      <c r="JBR890" s="40"/>
      <c r="JBS890" s="40"/>
      <c r="JBT890" s="40"/>
      <c r="JBU890" s="40"/>
      <c r="JBV890" s="40"/>
      <c r="JBW890" s="40"/>
      <c r="JBX890" s="40"/>
      <c r="JBY890" s="40"/>
      <c r="JBZ890" s="40"/>
      <c r="JCA890" s="40"/>
      <c r="JCB890" s="40"/>
      <c r="JCC890" s="40"/>
      <c r="JCD890" s="40"/>
      <c r="JCE890" s="40"/>
      <c r="JCF890" s="40"/>
      <c r="JCG890" s="40"/>
      <c r="JCH890" s="40"/>
      <c r="JCI890" s="40"/>
      <c r="JCJ890" s="40"/>
      <c r="JCK890" s="40"/>
      <c r="JCL890" s="40"/>
      <c r="JCM890" s="40"/>
      <c r="JCN890" s="40"/>
      <c r="JCO890" s="40"/>
      <c r="JCP890" s="40"/>
      <c r="JCQ890" s="40"/>
      <c r="JCR890" s="40"/>
      <c r="JCS890" s="40"/>
      <c r="JCT890" s="40"/>
      <c r="JCU890" s="40"/>
      <c r="JCV890" s="40"/>
      <c r="JCW890" s="40"/>
      <c r="JCX890" s="40"/>
      <c r="JCY890" s="40"/>
      <c r="JCZ890" s="40"/>
      <c r="JDA890" s="40"/>
      <c r="JDB890" s="40"/>
      <c r="JDC890" s="40"/>
      <c r="JDD890" s="40"/>
      <c r="JDE890" s="40"/>
      <c r="JDF890" s="40"/>
      <c r="JDG890" s="40"/>
      <c r="JDH890" s="40"/>
      <c r="JDI890" s="40"/>
      <c r="JDJ890" s="40"/>
      <c r="JDK890" s="40"/>
      <c r="JDL890" s="40"/>
      <c r="JDM890" s="40"/>
      <c r="JDN890" s="40"/>
      <c r="JDO890" s="40"/>
      <c r="JDP890" s="40"/>
      <c r="JDQ890" s="40"/>
      <c r="JDR890" s="40"/>
      <c r="JDS890" s="40"/>
      <c r="JDT890" s="40"/>
      <c r="JDU890" s="40"/>
      <c r="JDV890" s="40"/>
      <c r="JDW890" s="40"/>
      <c r="JDX890" s="40"/>
      <c r="JDY890" s="40"/>
      <c r="JDZ890" s="40"/>
      <c r="JEA890" s="40"/>
      <c r="JEB890" s="40"/>
      <c r="JEC890" s="40"/>
      <c r="JED890" s="40"/>
      <c r="JEE890" s="40"/>
      <c r="JEF890" s="40"/>
      <c r="JEG890" s="40"/>
      <c r="JEH890" s="40"/>
      <c r="JEI890" s="40"/>
      <c r="JEJ890" s="40"/>
      <c r="JEK890" s="40"/>
      <c r="JEL890" s="40"/>
      <c r="JEM890" s="40"/>
      <c r="JEN890" s="40"/>
      <c r="JEO890" s="40"/>
      <c r="JEP890" s="40"/>
      <c r="JEQ890" s="40"/>
      <c r="JER890" s="40"/>
      <c r="JES890" s="40"/>
      <c r="JET890" s="40"/>
      <c r="JEU890" s="40"/>
      <c r="JEV890" s="40"/>
      <c r="JEW890" s="40"/>
      <c r="JEX890" s="40"/>
      <c r="JEY890" s="40"/>
      <c r="JEZ890" s="40"/>
      <c r="JFA890" s="40"/>
      <c r="JFB890" s="40"/>
      <c r="JFC890" s="40"/>
      <c r="JFD890" s="40"/>
      <c r="JFE890" s="40"/>
      <c r="JFF890" s="40"/>
      <c r="JFG890" s="40"/>
      <c r="JFH890" s="40"/>
      <c r="JFI890" s="40"/>
      <c r="JFJ890" s="40"/>
      <c r="JFK890" s="40"/>
      <c r="JFL890" s="40"/>
      <c r="JFM890" s="40"/>
      <c r="JFN890" s="40"/>
      <c r="JFO890" s="40"/>
      <c r="JFP890" s="40"/>
      <c r="JFQ890" s="40"/>
      <c r="JFR890" s="40"/>
      <c r="JFS890" s="40"/>
      <c r="JFT890" s="40"/>
      <c r="JFU890" s="40"/>
      <c r="JFV890" s="40"/>
      <c r="JFW890" s="40"/>
      <c r="JFX890" s="40"/>
      <c r="JFY890" s="40"/>
      <c r="JFZ890" s="40"/>
      <c r="JGA890" s="40"/>
      <c r="JGB890" s="40"/>
      <c r="JGC890" s="40"/>
      <c r="JGD890" s="40"/>
      <c r="JGE890" s="40"/>
      <c r="JGF890" s="40"/>
      <c r="JGG890" s="40"/>
      <c r="JGH890" s="40"/>
      <c r="JGI890" s="40"/>
      <c r="JGJ890" s="40"/>
      <c r="JGK890" s="40"/>
      <c r="JGL890" s="40"/>
      <c r="JGM890" s="40"/>
      <c r="JGN890" s="40"/>
      <c r="JGO890" s="40"/>
      <c r="JGP890" s="40"/>
      <c r="JGQ890" s="40"/>
      <c r="JGR890" s="40"/>
      <c r="JGS890" s="40"/>
      <c r="JGT890" s="40"/>
      <c r="JGU890" s="40"/>
      <c r="JGV890" s="40"/>
      <c r="JGW890" s="40"/>
      <c r="JGX890" s="40"/>
      <c r="JGY890" s="40"/>
      <c r="JGZ890" s="40"/>
      <c r="JHA890" s="40"/>
      <c r="JHB890" s="40"/>
      <c r="JHC890" s="40"/>
      <c r="JHD890" s="40"/>
      <c r="JHE890" s="40"/>
      <c r="JHF890" s="40"/>
      <c r="JHG890" s="40"/>
      <c r="JHH890" s="40"/>
      <c r="JHI890" s="40"/>
      <c r="JHJ890" s="40"/>
      <c r="JHK890" s="40"/>
      <c r="JHL890" s="40"/>
      <c r="JHM890" s="40"/>
      <c r="JHN890" s="40"/>
      <c r="JHO890" s="40"/>
      <c r="JHP890" s="40"/>
      <c r="JHQ890" s="40"/>
      <c r="JHR890" s="40"/>
      <c r="JHS890" s="40"/>
      <c r="JHT890" s="40"/>
      <c r="JHU890" s="40"/>
      <c r="JHV890" s="40"/>
      <c r="JHW890" s="40"/>
      <c r="JHX890" s="40"/>
      <c r="JHY890" s="40"/>
      <c r="JHZ890" s="40"/>
      <c r="JIA890" s="40"/>
      <c r="JIB890" s="40"/>
      <c r="JIC890" s="40"/>
      <c r="JID890" s="40"/>
      <c r="JIE890" s="40"/>
      <c r="JIF890" s="40"/>
      <c r="JIG890" s="40"/>
      <c r="JIH890" s="40"/>
      <c r="JII890" s="40"/>
      <c r="JIJ890" s="40"/>
      <c r="JIK890" s="40"/>
      <c r="JIL890" s="40"/>
      <c r="JIM890" s="40"/>
      <c r="JIN890" s="40"/>
      <c r="JIO890" s="40"/>
      <c r="JIP890" s="40"/>
      <c r="JIQ890" s="40"/>
      <c r="JIR890" s="40"/>
      <c r="JIS890" s="40"/>
      <c r="JIT890" s="40"/>
      <c r="JIU890" s="40"/>
      <c r="JIV890" s="40"/>
      <c r="JIW890" s="40"/>
      <c r="JIX890" s="40"/>
      <c r="JIY890" s="40"/>
      <c r="JIZ890" s="40"/>
      <c r="JJA890" s="40"/>
      <c r="JJB890" s="40"/>
      <c r="JJC890" s="40"/>
      <c r="JJD890" s="40"/>
      <c r="JJE890" s="40"/>
      <c r="JJF890" s="40"/>
      <c r="JJG890" s="40"/>
      <c r="JJH890" s="40"/>
      <c r="JJI890" s="40"/>
      <c r="JJJ890" s="40"/>
      <c r="JJK890" s="40"/>
      <c r="JJL890" s="40"/>
      <c r="JJM890" s="40"/>
      <c r="JJN890" s="40"/>
      <c r="JJO890" s="40"/>
      <c r="JJP890" s="40"/>
      <c r="JJQ890" s="40"/>
      <c r="JJR890" s="40"/>
      <c r="JJS890" s="40"/>
      <c r="JJT890" s="40"/>
      <c r="JJU890" s="40"/>
      <c r="JJV890" s="40"/>
      <c r="JJW890" s="40"/>
      <c r="JJX890" s="40"/>
      <c r="JJY890" s="40"/>
      <c r="JJZ890" s="40"/>
      <c r="JKA890" s="40"/>
      <c r="JKB890" s="40"/>
      <c r="JKC890" s="40"/>
      <c r="JKD890" s="40"/>
      <c r="JKE890" s="40"/>
      <c r="JKF890" s="40"/>
      <c r="JKG890" s="40"/>
      <c r="JKH890" s="40"/>
      <c r="JKI890" s="40"/>
      <c r="JKJ890" s="40"/>
      <c r="JKK890" s="40"/>
      <c r="JKL890" s="40"/>
      <c r="JKM890" s="40"/>
      <c r="JKN890" s="40"/>
      <c r="JKO890" s="40"/>
      <c r="JKP890" s="40"/>
      <c r="JKQ890" s="40"/>
      <c r="JKR890" s="40"/>
      <c r="JKS890" s="40"/>
      <c r="JKT890" s="40"/>
      <c r="JKU890" s="40"/>
      <c r="JKV890" s="40"/>
      <c r="JKW890" s="40"/>
      <c r="JKX890" s="40"/>
      <c r="JKY890" s="40"/>
      <c r="JKZ890" s="40"/>
      <c r="JLA890" s="40"/>
      <c r="JLB890" s="40"/>
      <c r="JLC890" s="40"/>
      <c r="JLD890" s="40"/>
      <c r="JLE890" s="40"/>
      <c r="JLF890" s="40"/>
      <c r="JLG890" s="40"/>
      <c r="JLH890" s="40"/>
      <c r="JLI890" s="40"/>
      <c r="JLJ890" s="40"/>
      <c r="JLK890" s="40"/>
      <c r="JLL890" s="40"/>
      <c r="JLM890" s="40"/>
      <c r="JLN890" s="40"/>
      <c r="JLO890" s="40"/>
      <c r="JLP890" s="40"/>
      <c r="JLQ890" s="40"/>
      <c r="JLR890" s="40"/>
      <c r="JLS890" s="40"/>
      <c r="JLT890" s="40"/>
      <c r="JLU890" s="40"/>
      <c r="JLV890" s="40"/>
      <c r="JLW890" s="40"/>
      <c r="JLX890" s="40"/>
      <c r="JLY890" s="40"/>
      <c r="JLZ890" s="40"/>
      <c r="JMA890" s="40"/>
      <c r="JMB890" s="40"/>
      <c r="JMC890" s="40"/>
      <c r="JMD890" s="40"/>
      <c r="JME890" s="40"/>
      <c r="JMF890" s="40"/>
      <c r="JMG890" s="40"/>
      <c r="JMH890" s="40"/>
      <c r="JMI890" s="40"/>
      <c r="JMJ890" s="40"/>
      <c r="JMK890" s="40"/>
      <c r="JML890" s="40"/>
      <c r="JMM890" s="40"/>
      <c r="JMN890" s="40"/>
      <c r="JMO890" s="40"/>
      <c r="JMP890" s="40"/>
      <c r="JMQ890" s="40"/>
      <c r="JMR890" s="40"/>
      <c r="JMS890" s="40"/>
      <c r="JMT890" s="40"/>
      <c r="JMU890" s="40"/>
      <c r="JMV890" s="40"/>
      <c r="JMW890" s="40"/>
      <c r="JMX890" s="40"/>
      <c r="JMY890" s="40"/>
      <c r="JMZ890" s="40"/>
      <c r="JNA890" s="40"/>
      <c r="JNB890" s="40"/>
      <c r="JNC890" s="40"/>
      <c r="JND890" s="40"/>
      <c r="JNE890" s="40"/>
      <c r="JNF890" s="40"/>
      <c r="JNG890" s="40"/>
      <c r="JNH890" s="40"/>
      <c r="JNI890" s="40"/>
      <c r="JNJ890" s="40"/>
      <c r="JNK890" s="40"/>
      <c r="JNL890" s="40"/>
      <c r="JNM890" s="40"/>
      <c r="JNN890" s="40"/>
      <c r="JNO890" s="40"/>
      <c r="JNP890" s="40"/>
      <c r="JNQ890" s="40"/>
      <c r="JNR890" s="40"/>
      <c r="JNS890" s="40"/>
      <c r="JNT890" s="40"/>
      <c r="JNU890" s="40"/>
      <c r="JNV890" s="40"/>
      <c r="JNW890" s="40"/>
      <c r="JNX890" s="40"/>
      <c r="JNY890" s="40"/>
      <c r="JNZ890" s="40"/>
      <c r="JOA890" s="40"/>
      <c r="JOB890" s="40"/>
      <c r="JOC890" s="40"/>
      <c r="JOD890" s="40"/>
      <c r="JOE890" s="40"/>
      <c r="JOF890" s="40"/>
      <c r="JOG890" s="40"/>
      <c r="JOH890" s="40"/>
      <c r="JOI890" s="40"/>
      <c r="JOJ890" s="40"/>
      <c r="JOK890" s="40"/>
      <c r="JOL890" s="40"/>
      <c r="JOM890" s="40"/>
      <c r="JON890" s="40"/>
      <c r="JOO890" s="40"/>
      <c r="JOP890" s="40"/>
      <c r="JOQ890" s="40"/>
      <c r="JOR890" s="40"/>
      <c r="JOS890" s="40"/>
      <c r="JOT890" s="40"/>
      <c r="JOU890" s="40"/>
      <c r="JOV890" s="40"/>
      <c r="JOW890" s="40"/>
      <c r="JOX890" s="40"/>
      <c r="JOY890" s="40"/>
      <c r="JOZ890" s="40"/>
      <c r="JPA890" s="40"/>
      <c r="JPB890" s="40"/>
      <c r="JPC890" s="40"/>
      <c r="JPD890" s="40"/>
      <c r="JPE890" s="40"/>
      <c r="JPF890" s="40"/>
      <c r="JPG890" s="40"/>
      <c r="JPH890" s="40"/>
      <c r="JPI890" s="40"/>
      <c r="JPJ890" s="40"/>
      <c r="JPK890" s="40"/>
      <c r="JPL890" s="40"/>
      <c r="JPM890" s="40"/>
      <c r="JPN890" s="40"/>
      <c r="JPO890" s="40"/>
      <c r="JPP890" s="40"/>
      <c r="JPQ890" s="40"/>
      <c r="JPR890" s="40"/>
      <c r="JPS890" s="40"/>
      <c r="JPT890" s="40"/>
      <c r="JPU890" s="40"/>
      <c r="JPV890" s="40"/>
      <c r="JPW890" s="40"/>
      <c r="JPX890" s="40"/>
      <c r="JPY890" s="40"/>
      <c r="JPZ890" s="40"/>
      <c r="JQA890" s="40"/>
      <c r="JQB890" s="40"/>
      <c r="JQC890" s="40"/>
      <c r="JQD890" s="40"/>
      <c r="JQE890" s="40"/>
      <c r="JQF890" s="40"/>
      <c r="JQG890" s="40"/>
      <c r="JQH890" s="40"/>
      <c r="JQI890" s="40"/>
      <c r="JQJ890" s="40"/>
      <c r="JQK890" s="40"/>
      <c r="JQL890" s="40"/>
      <c r="JQM890" s="40"/>
      <c r="JQN890" s="40"/>
      <c r="JQO890" s="40"/>
      <c r="JQP890" s="40"/>
      <c r="JQQ890" s="40"/>
      <c r="JQR890" s="40"/>
      <c r="JQS890" s="40"/>
      <c r="JQT890" s="40"/>
      <c r="JQU890" s="40"/>
      <c r="JQV890" s="40"/>
      <c r="JQW890" s="40"/>
      <c r="JQX890" s="40"/>
      <c r="JQY890" s="40"/>
      <c r="JQZ890" s="40"/>
      <c r="JRA890" s="40"/>
      <c r="JRB890" s="40"/>
      <c r="JRC890" s="40"/>
      <c r="JRD890" s="40"/>
      <c r="JRE890" s="40"/>
      <c r="JRF890" s="40"/>
      <c r="JRG890" s="40"/>
      <c r="JRH890" s="40"/>
      <c r="JRI890" s="40"/>
      <c r="JRJ890" s="40"/>
      <c r="JRK890" s="40"/>
      <c r="JRL890" s="40"/>
      <c r="JRM890" s="40"/>
      <c r="JRN890" s="40"/>
      <c r="JRO890" s="40"/>
      <c r="JRP890" s="40"/>
      <c r="JRQ890" s="40"/>
      <c r="JRR890" s="40"/>
      <c r="JRS890" s="40"/>
      <c r="JRT890" s="40"/>
      <c r="JRU890" s="40"/>
      <c r="JRV890" s="40"/>
      <c r="JRW890" s="40"/>
      <c r="JRX890" s="40"/>
      <c r="JRY890" s="40"/>
      <c r="JRZ890" s="40"/>
      <c r="JSA890" s="40"/>
      <c r="JSB890" s="40"/>
      <c r="JSC890" s="40"/>
      <c r="JSD890" s="40"/>
      <c r="JSE890" s="40"/>
      <c r="JSF890" s="40"/>
      <c r="JSG890" s="40"/>
      <c r="JSH890" s="40"/>
      <c r="JSI890" s="40"/>
      <c r="JSJ890" s="40"/>
      <c r="JSK890" s="40"/>
      <c r="JSL890" s="40"/>
      <c r="JSM890" s="40"/>
      <c r="JSN890" s="40"/>
      <c r="JSO890" s="40"/>
      <c r="JSP890" s="40"/>
      <c r="JSQ890" s="40"/>
      <c r="JSR890" s="40"/>
      <c r="JSS890" s="40"/>
      <c r="JST890" s="40"/>
      <c r="JSU890" s="40"/>
      <c r="JSV890" s="40"/>
      <c r="JSW890" s="40"/>
      <c r="JSX890" s="40"/>
      <c r="JSY890" s="40"/>
      <c r="JSZ890" s="40"/>
      <c r="JTA890" s="40"/>
      <c r="JTB890" s="40"/>
      <c r="JTC890" s="40"/>
      <c r="JTD890" s="40"/>
      <c r="JTE890" s="40"/>
      <c r="JTF890" s="40"/>
      <c r="JTG890" s="40"/>
      <c r="JTH890" s="40"/>
      <c r="JTI890" s="40"/>
      <c r="JTJ890" s="40"/>
      <c r="JTK890" s="40"/>
      <c r="JTL890" s="40"/>
      <c r="JTM890" s="40"/>
      <c r="JTN890" s="40"/>
      <c r="JTO890" s="40"/>
      <c r="JTP890" s="40"/>
      <c r="JTQ890" s="40"/>
      <c r="JTR890" s="40"/>
      <c r="JTS890" s="40"/>
      <c r="JTT890" s="40"/>
      <c r="JTU890" s="40"/>
      <c r="JTV890" s="40"/>
      <c r="JTW890" s="40"/>
      <c r="JTX890" s="40"/>
      <c r="JTY890" s="40"/>
      <c r="JTZ890" s="40"/>
      <c r="JUA890" s="40"/>
      <c r="JUB890" s="40"/>
      <c r="JUC890" s="40"/>
      <c r="JUD890" s="40"/>
      <c r="JUE890" s="40"/>
      <c r="JUF890" s="40"/>
      <c r="JUG890" s="40"/>
      <c r="JUH890" s="40"/>
      <c r="JUI890" s="40"/>
      <c r="JUJ890" s="40"/>
      <c r="JUK890" s="40"/>
      <c r="JUL890" s="40"/>
      <c r="JUM890" s="40"/>
      <c r="JUN890" s="40"/>
      <c r="JUO890" s="40"/>
      <c r="JUP890" s="40"/>
      <c r="JUQ890" s="40"/>
      <c r="JUR890" s="40"/>
      <c r="JUS890" s="40"/>
      <c r="JUT890" s="40"/>
      <c r="JUU890" s="40"/>
      <c r="JUV890" s="40"/>
      <c r="JUW890" s="40"/>
      <c r="JUX890" s="40"/>
      <c r="JUY890" s="40"/>
      <c r="JUZ890" s="40"/>
      <c r="JVA890" s="40"/>
      <c r="JVB890" s="40"/>
      <c r="JVC890" s="40"/>
      <c r="JVD890" s="40"/>
      <c r="JVE890" s="40"/>
      <c r="JVF890" s="40"/>
      <c r="JVG890" s="40"/>
      <c r="JVH890" s="40"/>
      <c r="JVI890" s="40"/>
      <c r="JVJ890" s="40"/>
      <c r="JVK890" s="40"/>
      <c r="JVL890" s="40"/>
      <c r="JVM890" s="40"/>
      <c r="JVN890" s="40"/>
      <c r="JVO890" s="40"/>
      <c r="JVP890" s="40"/>
      <c r="JVQ890" s="40"/>
      <c r="JVR890" s="40"/>
      <c r="JVS890" s="40"/>
      <c r="JVT890" s="40"/>
      <c r="JVU890" s="40"/>
      <c r="JVV890" s="40"/>
      <c r="JVW890" s="40"/>
      <c r="JVX890" s="40"/>
      <c r="JVY890" s="40"/>
      <c r="JVZ890" s="40"/>
      <c r="JWA890" s="40"/>
      <c r="JWB890" s="40"/>
      <c r="JWC890" s="40"/>
      <c r="JWD890" s="40"/>
      <c r="JWE890" s="40"/>
      <c r="JWF890" s="40"/>
      <c r="JWG890" s="40"/>
      <c r="JWH890" s="40"/>
      <c r="JWI890" s="40"/>
      <c r="JWJ890" s="40"/>
      <c r="JWK890" s="40"/>
      <c r="JWL890" s="40"/>
      <c r="JWM890" s="40"/>
      <c r="JWN890" s="40"/>
      <c r="JWO890" s="40"/>
      <c r="JWP890" s="40"/>
      <c r="JWQ890" s="40"/>
      <c r="JWR890" s="40"/>
      <c r="JWS890" s="40"/>
      <c r="JWT890" s="40"/>
      <c r="JWU890" s="40"/>
      <c r="JWV890" s="40"/>
      <c r="JWW890" s="40"/>
      <c r="JWX890" s="40"/>
      <c r="JWY890" s="40"/>
      <c r="JWZ890" s="40"/>
      <c r="JXA890" s="40"/>
      <c r="JXB890" s="40"/>
      <c r="JXC890" s="40"/>
      <c r="JXD890" s="40"/>
      <c r="JXE890" s="40"/>
      <c r="JXF890" s="40"/>
      <c r="JXG890" s="40"/>
      <c r="JXH890" s="40"/>
      <c r="JXI890" s="40"/>
      <c r="JXJ890" s="40"/>
      <c r="JXK890" s="40"/>
      <c r="JXL890" s="40"/>
      <c r="JXM890" s="40"/>
      <c r="JXN890" s="40"/>
      <c r="JXO890" s="40"/>
      <c r="JXP890" s="40"/>
      <c r="JXQ890" s="40"/>
      <c r="JXR890" s="40"/>
      <c r="JXS890" s="40"/>
      <c r="JXT890" s="40"/>
      <c r="JXU890" s="40"/>
      <c r="JXV890" s="40"/>
      <c r="JXW890" s="40"/>
      <c r="JXX890" s="40"/>
      <c r="JXY890" s="40"/>
      <c r="JXZ890" s="40"/>
      <c r="JYA890" s="40"/>
      <c r="JYB890" s="40"/>
      <c r="JYC890" s="40"/>
      <c r="JYD890" s="40"/>
      <c r="JYE890" s="40"/>
      <c r="JYF890" s="40"/>
      <c r="JYG890" s="40"/>
      <c r="JYH890" s="40"/>
      <c r="JYI890" s="40"/>
      <c r="JYJ890" s="40"/>
      <c r="JYK890" s="40"/>
      <c r="JYL890" s="40"/>
      <c r="JYM890" s="40"/>
      <c r="JYN890" s="40"/>
      <c r="JYO890" s="40"/>
      <c r="JYP890" s="40"/>
      <c r="JYQ890" s="40"/>
      <c r="JYR890" s="40"/>
      <c r="JYS890" s="40"/>
      <c r="JYT890" s="40"/>
      <c r="JYU890" s="40"/>
      <c r="JYV890" s="40"/>
      <c r="JYW890" s="40"/>
      <c r="JYX890" s="40"/>
      <c r="JYY890" s="40"/>
      <c r="JYZ890" s="40"/>
      <c r="JZA890" s="40"/>
      <c r="JZB890" s="40"/>
      <c r="JZC890" s="40"/>
      <c r="JZD890" s="40"/>
      <c r="JZE890" s="40"/>
      <c r="JZF890" s="40"/>
      <c r="JZG890" s="40"/>
      <c r="JZH890" s="40"/>
      <c r="JZI890" s="40"/>
      <c r="JZJ890" s="40"/>
      <c r="JZK890" s="40"/>
      <c r="JZL890" s="40"/>
      <c r="JZM890" s="40"/>
      <c r="JZN890" s="40"/>
      <c r="JZO890" s="40"/>
      <c r="JZP890" s="40"/>
      <c r="JZQ890" s="40"/>
      <c r="JZR890" s="40"/>
      <c r="JZS890" s="40"/>
      <c r="JZT890" s="40"/>
      <c r="JZU890" s="40"/>
      <c r="JZV890" s="40"/>
      <c r="JZW890" s="40"/>
      <c r="JZX890" s="40"/>
      <c r="JZY890" s="40"/>
      <c r="JZZ890" s="40"/>
      <c r="KAA890" s="40"/>
      <c r="KAB890" s="40"/>
      <c r="KAC890" s="40"/>
      <c r="KAD890" s="40"/>
      <c r="KAE890" s="40"/>
      <c r="KAF890" s="40"/>
      <c r="KAG890" s="40"/>
      <c r="KAH890" s="40"/>
      <c r="KAI890" s="40"/>
      <c r="KAJ890" s="40"/>
      <c r="KAK890" s="40"/>
      <c r="KAL890" s="40"/>
      <c r="KAM890" s="40"/>
      <c r="KAN890" s="40"/>
      <c r="KAO890" s="40"/>
      <c r="KAP890" s="40"/>
      <c r="KAQ890" s="40"/>
      <c r="KAR890" s="40"/>
      <c r="KAS890" s="40"/>
      <c r="KAT890" s="40"/>
      <c r="KAU890" s="40"/>
      <c r="KAV890" s="40"/>
      <c r="KAW890" s="40"/>
      <c r="KAX890" s="40"/>
      <c r="KAY890" s="40"/>
      <c r="KAZ890" s="40"/>
      <c r="KBA890" s="40"/>
      <c r="KBB890" s="40"/>
      <c r="KBC890" s="40"/>
      <c r="KBD890" s="40"/>
      <c r="KBE890" s="40"/>
      <c r="KBF890" s="40"/>
      <c r="KBG890" s="40"/>
      <c r="KBH890" s="40"/>
      <c r="KBI890" s="40"/>
      <c r="KBJ890" s="40"/>
      <c r="KBK890" s="40"/>
      <c r="KBL890" s="40"/>
      <c r="KBM890" s="40"/>
      <c r="KBN890" s="40"/>
      <c r="KBO890" s="40"/>
      <c r="KBP890" s="40"/>
      <c r="KBQ890" s="40"/>
      <c r="KBR890" s="40"/>
      <c r="KBS890" s="40"/>
      <c r="KBT890" s="40"/>
      <c r="KBU890" s="40"/>
      <c r="KBV890" s="40"/>
      <c r="KBW890" s="40"/>
      <c r="KBX890" s="40"/>
      <c r="KBY890" s="40"/>
      <c r="KBZ890" s="40"/>
      <c r="KCA890" s="40"/>
      <c r="KCB890" s="40"/>
      <c r="KCC890" s="40"/>
      <c r="KCD890" s="40"/>
      <c r="KCE890" s="40"/>
      <c r="KCF890" s="40"/>
      <c r="KCG890" s="40"/>
      <c r="KCH890" s="40"/>
      <c r="KCI890" s="40"/>
      <c r="KCJ890" s="40"/>
      <c r="KCK890" s="40"/>
      <c r="KCL890" s="40"/>
      <c r="KCM890" s="40"/>
      <c r="KCN890" s="40"/>
      <c r="KCO890" s="40"/>
      <c r="KCP890" s="40"/>
      <c r="KCQ890" s="40"/>
      <c r="KCR890" s="40"/>
      <c r="KCS890" s="40"/>
      <c r="KCT890" s="40"/>
      <c r="KCU890" s="40"/>
      <c r="KCV890" s="40"/>
      <c r="KCW890" s="40"/>
      <c r="KCX890" s="40"/>
      <c r="KCY890" s="40"/>
      <c r="KCZ890" s="40"/>
      <c r="KDA890" s="40"/>
      <c r="KDB890" s="40"/>
      <c r="KDC890" s="40"/>
      <c r="KDD890" s="40"/>
      <c r="KDE890" s="40"/>
      <c r="KDF890" s="40"/>
      <c r="KDG890" s="40"/>
      <c r="KDH890" s="40"/>
      <c r="KDI890" s="40"/>
      <c r="KDJ890" s="40"/>
      <c r="KDK890" s="40"/>
      <c r="KDL890" s="40"/>
      <c r="KDM890" s="40"/>
      <c r="KDN890" s="40"/>
      <c r="KDO890" s="40"/>
      <c r="KDP890" s="40"/>
      <c r="KDQ890" s="40"/>
      <c r="KDR890" s="40"/>
      <c r="KDS890" s="40"/>
      <c r="KDT890" s="40"/>
      <c r="KDU890" s="40"/>
      <c r="KDV890" s="40"/>
      <c r="KDW890" s="40"/>
      <c r="KDX890" s="40"/>
      <c r="KDY890" s="40"/>
      <c r="KDZ890" s="40"/>
      <c r="KEA890" s="40"/>
      <c r="KEB890" s="40"/>
      <c r="KEC890" s="40"/>
      <c r="KED890" s="40"/>
      <c r="KEE890" s="40"/>
      <c r="KEF890" s="40"/>
      <c r="KEG890" s="40"/>
      <c r="KEH890" s="40"/>
      <c r="KEI890" s="40"/>
      <c r="KEJ890" s="40"/>
      <c r="KEK890" s="40"/>
      <c r="KEL890" s="40"/>
      <c r="KEM890" s="40"/>
      <c r="KEN890" s="40"/>
      <c r="KEO890" s="40"/>
      <c r="KEP890" s="40"/>
      <c r="KEQ890" s="40"/>
      <c r="KER890" s="40"/>
      <c r="KES890" s="40"/>
      <c r="KET890" s="40"/>
      <c r="KEU890" s="40"/>
      <c r="KEV890" s="40"/>
      <c r="KEW890" s="40"/>
      <c r="KEX890" s="40"/>
      <c r="KEY890" s="40"/>
      <c r="KEZ890" s="40"/>
      <c r="KFA890" s="40"/>
      <c r="KFB890" s="40"/>
      <c r="KFC890" s="40"/>
      <c r="KFD890" s="40"/>
      <c r="KFE890" s="40"/>
      <c r="KFF890" s="40"/>
      <c r="KFG890" s="40"/>
      <c r="KFH890" s="40"/>
      <c r="KFI890" s="40"/>
      <c r="KFJ890" s="40"/>
      <c r="KFK890" s="40"/>
      <c r="KFL890" s="40"/>
      <c r="KFM890" s="40"/>
      <c r="KFN890" s="40"/>
      <c r="KFO890" s="40"/>
      <c r="KFP890" s="40"/>
      <c r="KFQ890" s="40"/>
      <c r="KFR890" s="40"/>
      <c r="KFS890" s="40"/>
      <c r="KFT890" s="40"/>
      <c r="KFU890" s="40"/>
      <c r="KFV890" s="40"/>
      <c r="KFW890" s="40"/>
      <c r="KFX890" s="40"/>
      <c r="KFY890" s="40"/>
      <c r="KFZ890" s="40"/>
      <c r="KGA890" s="40"/>
      <c r="KGB890" s="40"/>
      <c r="KGC890" s="40"/>
      <c r="KGD890" s="40"/>
      <c r="KGE890" s="40"/>
      <c r="KGF890" s="40"/>
      <c r="KGG890" s="40"/>
      <c r="KGH890" s="40"/>
      <c r="KGI890" s="40"/>
      <c r="KGJ890" s="40"/>
      <c r="KGK890" s="40"/>
      <c r="KGL890" s="40"/>
      <c r="KGM890" s="40"/>
      <c r="KGN890" s="40"/>
      <c r="KGO890" s="40"/>
      <c r="KGP890" s="40"/>
      <c r="KGQ890" s="40"/>
      <c r="KGR890" s="40"/>
      <c r="KGS890" s="40"/>
      <c r="KGT890" s="40"/>
      <c r="KGU890" s="40"/>
      <c r="KGV890" s="40"/>
      <c r="KGW890" s="40"/>
      <c r="KGX890" s="40"/>
      <c r="KGY890" s="40"/>
      <c r="KGZ890" s="40"/>
      <c r="KHA890" s="40"/>
      <c r="KHB890" s="40"/>
      <c r="KHC890" s="40"/>
      <c r="KHD890" s="40"/>
      <c r="KHE890" s="40"/>
      <c r="KHF890" s="40"/>
      <c r="KHG890" s="40"/>
      <c r="KHH890" s="40"/>
      <c r="KHI890" s="40"/>
      <c r="KHJ890" s="40"/>
      <c r="KHK890" s="40"/>
      <c r="KHL890" s="40"/>
      <c r="KHM890" s="40"/>
      <c r="KHN890" s="40"/>
      <c r="KHO890" s="40"/>
      <c r="KHP890" s="40"/>
      <c r="KHQ890" s="40"/>
      <c r="KHR890" s="40"/>
      <c r="KHS890" s="40"/>
      <c r="KHT890" s="40"/>
      <c r="KHU890" s="40"/>
      <c r="KHV890" s="40"/>
      <c r="KHW890" s="40"/>
      <c r="KHX890" s="40"/>
      <c r="KHY890" s="40"/>
      <c r="KHZ890" s="40"/>
      <c r="KIA890" s="40"/>
      <c r="KIB890" s="40"/>
      <c r="KIC890" s="40"/>
      <c r="KID890" s="40"/>
      <c r="KIE890" s="40"/>
      <c r="KIF890" s="40"/>
      <c r="KIG890" s="40"/>
      <c r="KIH890" s="40"/>
      <c r="KII890" s="40"/>
      <c r="KIJ890" s="40"/>
      <c r="KIK890" s="40"/>
      <c r="KIL890" s="40"/>
      <c r="KIM890" s="40"/>
      <c r="KIN890" s="40"/>
      <c r="KIO890" s="40"/>
      <c r="KIP890" s="40"/>
      <c r="KIQ890" s="40"/>
      <c r="KIR890" s="40"/>
      <c r="KIS890" s="40"/>
      <c r="KIT890" s="40"/>
      <c r="KIU890" s="40"/>
      <c r="KIV890" s="40"/>
      <c r="KIW890" s="40"/>
      <c r="KIX890" s="40"/>
      <c r="KIY890" s="40"/>
      <c r="KIZ890" s="40"/>
      <c r="KJA890" s="40"/>
      <c r="KJB890" s="40"/>
      <c r="KJC890" s="40"/>
      <c r="KJD890" s="40"/>
      <c r="KJE890" s="40"/>
      <c r="KJF890" s="40"/>
      <c r="KJG890" s="40"/>
      <c r="KJH890" s="40"/>
      <c r="KJI890" s="40"/>
      <c r="KJJ890" s="40"/>
      <c r="KJK890" s="40"/>
      <c r="KJL890" s="40"/>
      <c r="KJM890" s="40"/>
      <c r="KJN890" s="40"/>
      <c r="KJO890" s="40"/>
      <c r="KJP890" s="40"/>
      <c r="KJQ890" s="40"/>
      <c r="KJR890" s="40"/>
      <c r="KJS890" s="40"/>
      <c r="KJT890" s="40"/>
      <c r="KJU890" s="40"/>
      <c r="KJV890" s="40"/>
      <c r="KJW890" s="40"/>
      <c r="KJX890" s="40"/>
      <c r="KJY890" s="40"/>
      <c r="KJZ890" s="40"/>
      <c r="KKA890" s="40"/>
      <c r="KKB890" s="40"/>
      <c r="KKC890" s="40"/>
      <c r="KKD890" s="40"/>
      <c r="KKE890" s="40"/>
      <c r="KKF890" s="40"/>
      <c r="KKG890" s="40"/>
      <c r="KKH890" s="40"/>
      <c r="KKI890" s="40"/>
      <c r="KKJ890" s="40"/>
      <c r="KKK890" s="40"/>
      <c r="KKL890" s="40"/>
      <c r="KKM890" s="40"/>
      <c r="KKN890" s="40"/>
      <c r="KKO890" s="40"/>
      <c r="KKP890" s="40"/>
      <c r="KKQ890" s="40"/>
      <c r="KKR890" s="40"/>
      <c r="KKS890" s="40"/>
      <c r="KKT890" s="40"/>
      <c r="KKU890" s="40"/>
      <c r="KKV890" s="40"/>
      <c r="KKW890" s="40"/>
      <c r="KKX890" s="40"/>
      <c r="KKY890" s="40"/>
      <c r="KKZ890" s="40"/>
      <c r="KLA890" s="40"/>
      <c r="KLB890" s="40"/>
      <c r="KLC890" s="40"/>
      <c r="KLD890" s="40"/>
      <c r="KLE890" s="40"/>
      <c r="KLF890" s="40"/>
      <c r="KLG890" s="40"/>
      <c r="KLH890" s="40"/>
      <c r="KLI890" s="40"/>
      <c r="KLJ890" s="40"/>
      <c r="KLK890" s="40"/>
      <c r="KLL890" s="40"/>
      <c r="KLM890" s="40"/>
      <c r="KLN890" s="40"/>
      <c r="KLO890" s="40"/>
      <c r="KLP890" s="40"/>
      <c r="KLQ890" s="40"/>
      <c r="KLR890" s="40"/>
      <c r="KLS890" s="40"/>
      <c r="KLT890" s="40"/>
      <c r="KLU890" s="40"/>
      <c r="KLV890" s="40"/>
      <c r="KLW890" s="40"/>
      <c r="KLX890" s="40"/>
      <c r="KLY890" s="40"/>
      <c r="KLZ890" s="40"/>
      <c r="KMA890" s="40"/>
      <c r="KMB890" s="40"/>
      <c r="KMC890" s="40"/>
      <c r="KMD890" s="40"/>
      <c r="KME890" s="40"/>
      <c r="KMF890" s="40"/>
      <c r="KMG890" s="40"/>
      <c r="KMH890" s="40"/>
      <c r="KMI890" s="40"/>
      <c r="KMJ890" s="40"/>
      <c r="KMK890" s="40"/>
      <c r="KML890" s="40"/>
      <c r="KMM890" s="40"/>
      <c r="KMN890" s="40"/>
      <c r="KMO890" s="40"/>
      <c r="KMP890" s="40"/>
      <c r="KMQ890" s="40"/>
      <c r="KMR890" s="40"/>
      <c r="KMS890" s="40"/>
      <c r="KMT890" s="40"/>
      <c r="KMU890" s="40"/>
      <c r="KMV890" s="40"/>
      <c r="KMW890" s="40"/>
      <c r="KMX890" s="40"/>
      <c r="KMY890" s="40"/>
      <c r="KMZ890" s="40"/>
      <c r="KNA890" s="40"/>
      <c r="KNB890" s="40"/>
      <c r="KNC890" s="40"/>
      <c r="KND890" s="40"/>
      <c r="KNE890" s="40"/>
      <c r="KNF890" s="40"/>
      <c r="KNG890" s="40"/>
      <c r="KNH890" s="40"/>
      <c r="KNI890" s="40"/>
      <c r="KNJ890" s="40"/>
      <c r="KNK890" s="40"/>
      <c r="KNL890" s="40"/>
      <c r="KNM890" s="40"/>
      <c r="KNN890" s="40"/>
      <c r="KNO890" s="40"/>
      <c r="KNP890" s="40"/>
      <c r="KNQ890" s="40"/>
      <c r="KNR890" s="40"/>
      <c r="KNS890" s="40"/>
      <c r="KNT890" s="40"/>
      <c r="KNU890" s="40"/>
      <c r="KNV890" s="40"/>
      <c r="KNW890" s="40"/>
      <c r="KNX890" s="40"/>
      <c r="KNY890" s="40"/>
      <c r="KNZ890" s="40"/>
      <c r="KOA890" s="40"/>
      <c r="KOB890" s="40"/>
      <c r="KOC890" s="40"/>
      <c r="KOD890" s="40"/>
      <c r="KOE890" s="40"/>
      <c r="KOF890" s="40"/>
      <c r="KOG890" s="40"/>
      <c r="KOH890" s="40"/>
      <c r="KOI890" s="40"/>
      <c r="KOJ890" s="40"/>
      <c r="KOK890" s="40"/>
      <c r="KOL890" s="40"/>
      <c r="KOM890" s="40"/>
      <c r="KON890" s="40"/>
      <c r="KOO890" s="40"/>
      <c r="KOP890" s="40"/>
      <c r="KOQ890" s="40"/>
      <c r="KOR890" s="40"/>
      <c r="KOS890" s="40"/>
      <c r="KOT890" s="40"/>
      <c r="KOU890" s="40"/>
      <c r="KOV890" s="40"/>
      <c r="KOW890" s="40"/>
      <c r="KOX890" s="40"/>
      <c r="KOY890" s="40"/>
      <c r="KOZ890" s="40"/>
      <c r="KPA890" s="40"/>
      <c r="KPB890" s="40"/>
      <c r="KPC890" s="40"/>
      <c r="KPD890" s="40"/>
      <c r="KPE890" s="40"/>
      <c r="KPF890" s="40"/>
      <c r="KPG890" s="40"/>
      <c r="KPH890" s="40"/>
      <c r="KPI890" s="40"/>
      <c r="KPJ890" s="40"/>
      <c r="KPK890" s="40"/>
      <c r="KPL890" s="40"/>
      <c r="KPM890" s="40"/>
      <c r="KPN890" s="40"/>
      <c r="KPO890" s="40"/>
      <c r="KPP890" s="40"/>
      <c r="KPQ890" s="40"/>
      <c r="KPR890" s="40"/>
      <c r="KPS890" s="40"/>
      <c r="KPT890" s="40"/>
      <c r="KPU890" s="40"/>
      <c r="KPV890" s="40"/>
      <c r="KPW890" s="40"/>
      <c r="KPX890" s="40"/>
      <c r="KPY890" s="40"/>
      <c r="KPZ890" s="40"/>
      <c r="KQA890" s="40"/>
      <c r="KQB890" s="40"/>
      <c r="KQC890" s="40"/>
      <c r="KQD890" s="40"/>
      <c r="KQE890" s="40"/>
      <c r="KQF890" s="40"/>
      <c r="KQG890" s="40"/>
      <c r="KQH890" s="40"/>
      <c r="KQI890" s="40"/>
      <c r="KQJ890" s="40"/>
      <c r="KQK890" s="40"/>
      <c r="KQL890" s="40"/>
      <c r="KQM890" s="40"/>
      <c r="KQN890" s="40"/>
      <c r="KQO890" s="40"/>
      <c r="KQP890" s="40"/>
      <c r="KQQ890" s="40"/>
      <c r="KQR890" s="40"/>
      <c r="KQS890" s="40"/>
      <c r="KQT890" s="40"/>
      <c r="KQU890" s="40"/>
      <c r="KQV890" s="40"/>
      <c r="KQW890" s="40"/>
      <c r="KQX890" s="40"/>
      <c r="KQY890" s="40"/>
      <c r="KQZ890" s="40"/>
      <c r="KRA890" s="40"/>
      <c r="KRB890" s="40"/>
      <c r="KRC890" s="40"/>
      <c r="KRD890" s="40"/>
      <c r="KRE890" s="40"/>
      <c r="KRF890" s="40"/>
      <c r="KRG890" s="40"/>
      <c r="KRH890" s="40"/>
      <c r="KRI890" s="40"/>
      <c r="KRJ890" s="40"/>
      <c r="KRK890" s="40"/>
      <c r="KRL890" s="40"/>
      <c r="KRM890" s="40"/>
      <c r="KRN890" s="40"/>
      <c r="KRO890" s="40"/>
      <c r="KRP890" s="40"/>
      <c r="KRQ890" s="40"/>
      <c r="KRR890" s="40"/>
      <c r="KRS890" s="40"/>
      <c r="KRT890" s="40"/>
      <c r="KRU890" s="40"/>
      <c r="KRV890" s="40"/>
      <c r="KRW890" s="40"/>
      <c r="KRX890" s="40"/>
      <c r="KRY890" s="40"/>
      <c r="KRZ890" s="40"/>
      <c r="KSA890" s="40"/>
      <c r="KSB890" s="40"/>
      <c r="KSC890" s="40"/>
      <c r="KSD890" s="40"/>
      <c r="KSE890" s="40"/>
      <c r="KSF890" s="40"/>
      <c r="KSG890" s="40"/>
      <c r="KSH890" s="40"/>
      <c r="KSI890" s="40"/>
      <c r="KSJ890" s="40"/>
      <c r="KSK890" s="40"/>
      <c r="KSL890" s="40"/>
      <c r="KSM890" s="40"/>
      <c r="KSN890" s="40"/>
      <c r="KSO890" s="40"/>
      <c r="KSP890" s="40"/>
      <c r="KSQ890" s="40"/>
      <c r="KSR890" s="40"/>
      <c r="KSS890" s="40"/>
      <c r="KST890" s="40"/>
      <c r="KSU890" s="40"/>
      <c r="KSV890" s="40"/>
      <c r="KSW890" s="40"/>
      <c r="KSX890" s="40"/>
      <c r="KSY890" s="40"/>
      <c r="KSZ890" s="40"/>
      <c r="KTA890" s="40"/>
      <c r="KTB890" s="40"/>
      <c r="KTC890" s="40"/>
      <c r="KTD890" s="40"/>
      <c r="KTE890" s="40"/>
      <c r="KTF890" s="40"/>
      <c r="KTG890" s="40"/>
      <c r="KTH890" s="40"/>
      <c r="KTI890" s="40"/>
      <c r="KTJ890" s="40"/>
      <c r="KTK890" s="40"/>
      <c r="KTL890" s="40"/>
      <c r="KTM890" s="40"/>
      <c r="KTN890" s="40"/>
      <c r="KTO890" s="40"/>
      <c r="KTP890" s="40"/>
      <c r="KTQ890" s="40"/>
      <c r="KTR890" s="40"/>
      <c r="KTS890" s="40"/>
      <c r="KTT890" s="40"/>
      <c r="KTU890" s="40"/>
      <c r="KTV890" s="40"/>
      <c r="KTW890" s="40"/>
      <c r="KTX890" s="40"/>
      <c r="KTY890" s="40"/>
      <c r="KTZ890" s="40"/>
      <c r="KUA890" s="40"/>
      <c r="KUB890" s="40"/>
      <c r="KUC890" s="40"/>
      <c r="KUD890" s="40"/>
      <c r="KUE890" s="40"/>
      <c r="KUF890" s="40"/>
      <c r="KUG890" s="40"/>
      <c r="KUH890" s="40"/>
      <c r="KUI890" s="40"/>
      <c r="KUJ890" s="40"/>
      <c r="KUK890" s="40"/>
      <c r="KUL890" s="40"/>
      <c r="KUM890" s="40"/>
      <c r="KUN890" s="40"/>
      <c r="KUO890" s="40"/>
      <c r="KUP890" s="40"/>
      <c r="KUQ890" s="40"/>
      <c r="KUR890" s="40"/>
      <c r="KUS890" s="40"/>
      <c r="KUT890" s="40"/>
      <c r="KUU890" s="40"/>
      <c r="KUV890" s="40"/>
      <c r="KUW890" s="40"/>
      <c r="KUX890" s="40"/>
      <c r="KUY890" s="40"/>
      <c r="KUZ890" s="40"/>
      <c r="KVA890" s="40"/>
      <c r="KVB890" s="40"/>
      <c r="KVC890" s="40"/>
      <c r="KVD890" s="40"/>
      <c r="KVE890" s="40"/>
      <c r="KVF890" s="40"/>
      <c r="KVG890" s="40"/>
      <c r="KVH890" s="40"/>
      <c r="KVI890" s="40"/>
      <c r="KVJ890" s="40"/>
      <c r="KVK890" s="40"/>
      <c r="KVL890" s="40"/>
      <c r="KVM890" s="40"/>
      <c r="KVN890" s="40"/>
      <c r="KVO890" s="40"/>
      <c r="KVP890" s="40"/>
      <c r="KVQ890" s="40"/>
      <c r="KVR890" s="40"/>
      <c r="KVS890" s="40"/>
      <c r="KVT890" s="40"/>
      <c r="KVU890" s="40"/>
      <c r="KVV890" s="40"/>
      <c r="KVW890" s="40"/>
      <c r="KVX890" s="40"/>
      <c r="KVY890" s="40"/>
      <c r="KVZ890" s="40"/>
      <c r="KWA890" s="40"/>
      <c r="KWB890" s="40"/>
      <c r="KWC890" s="40"/>
      <c r="KWD890" s="40"/>
      <c r="KWE890" s="40"/>
      <c r="KWF890" s="40"/>
      <c r="KWG890" s="40"/>
      <c r="KWH890" s="40"/>
      <c r="KWI890" s="40"/>
      <c r="KWJ890" s="40"/>
      <c r="KWK890" s="40"/>
      <c r="KWL890" s="40"/>
      <c r="KWM890" s="40"/>
      <c r="KWN890" s="40"/>
      <c r="KWO890" s="40"/>
      <c r="KWP890" s="40"/>
      <c r="KWQ890" s="40"/>
      <c r="KWR890" s="40"/>
      <c r="KWS890" s="40"/>
      <c r="KWT890" s="40"/>
      <c r="KWU890" s="40"/>
      <c r="KWV890" s="40"/>
      <c r="KWW890" s="40"/>
      <c r="KWX890" s="40"/>
      <c r="KWY890" s="40"/>
      <c r="KWZ890" s="40"/>
      <c r="KXA890" s="40"/>
      <c r="KXB890" s="40"/>
      <c r="KXC890" s="40"/>
      <c r="KXD890" s="40"/>
      <c r="KXE890" s="40"/>
      <c r="KXF890" s="40"/>
      <c r="KXG890" s="40"/>
      <c r="KXH890" s="40"/>
      <c r="KXI890" s="40"/>
      <c r="KXJ890" s="40"/>
      <c r="KXK890" s="40"/>
      <c r="KXL890" s="40"/>
      <c r="KXM890" s="40"/>
      <c r="KXN890" s="40"/>
      <c r="KXO890" s="40"/>
      <c r="KXP890" s="40"/>
      <c r="KXQ890" s="40"/>
      <c r="KXR890" s="40"/>
      <c r="KXS890" s="40"/>
      <c r="KXT890" s="40"/>
      <c r="KXU890" s="40"/>
      <c r="KXV890" s="40"/>
      <c r="KXW890" s="40"/>
      <c r="KXX890" s="40"/>
      <c r="KXY890" s="40"/>
      <c r="KXZ890" s="40"/>
      <c r="KYA890" s="40"/>
      <c r="KYB890" s="40"/>
      <c r="KYC890" s="40"/>
      <c r="KYD890" s="40"/>
      <c r="KYE890" s="40"/>
      <c r="KYF890" s="40"/>
      <c r="KYG890" s="40"/>
      <c r="KYH890" s="40"/>
      <c r="KYI890" s="40"/>
      <c r="KYJ890" s="40"/>
      <c r="KYK890" s="40"/>
      <c r="KYL890" s="40"/>
      <c r="KYM890" s="40"/>
      <c r="KYN890" s="40"/>
      <c r="KYO890" s="40"/>
      <c r="KYP890" s="40"/>
      <c r="KYQ890" s="40"/>
      <c r="KYR890" s="40"/>
      <c r="KYS890" s="40"/>
      <c r="KYT890" s="40"/>
      <c r="KYU890" s="40"/>
      <c r="KYV890" s="40"/>
      <c r="KYW890" s="40"/>
      <c r="KYX890" s="40"/>
      <c r="KYY890" s="40"/>
      <c r="KYZ890" s="40"/>
      <c r="KZA890" s="40"/>
      <c r="KZB890" s="40"/>
      <c r="KZC890" s="40"/>
      <c r="KZD890" s="40"/>
      <c r="KZE890" s="40"/>
      <c r="KZF890" s="40"/>
      <c r="KZG890" s="40"/>
      <c r="KZH890" s="40"/>
      <c r="KZI890" s="40"/>
      <c r="KZJ890" s="40"/>
      <c r="KZK890" s="40"/>
      <c r="KZL890" s="40"/>
      <c r="KZM890" s="40"/>
      <c r="KZN890" s="40"/>
      <c r="KZO890" s="40"/>
      <c r="KZP890" s="40"/>
      <c r="KZQ890" s="40"/>
      <c r="KZR890" s="40"/>
      <c r="KZS890" s="40"/>
      <c r="KZT890" s="40"/>
      <c r="KZU890" s="40"/>
      <c r="KZV890" s="40"/>
      <c r="KZW890" s="40"/>
      <c r="KZX890" s="40"/>
      <c r="KZY890" s="40"/>
      <c r="KZZ890" s="40"/>
      <c r="LAA890" s="40"/>
      <c r="LAB890" s="40"/>
      <c r="LAC890" s="40"/>
      <c r="LAD890" s="40"/>
      <c r="LAE890" s="40"/>
      <c r="LAF890" s="40"/>
      <c r="LAG890" s="40"/>
      <c r="LAH890" s="40"/>
      <c r="LAI890" s="40"/>
      <c r="LAJ890" s="40"/>
      <c r="LAK890" s="40"/>
      <c r="LAL890" s="40"/>
      <c r="LAM890" s="40"/>
      <c r="LAN890" s="40"/>
      <c r="LAO890" s="40"/>
      <c r="LAP890" s="40"/>
      <c r="LAQ890" s="40"/>
      <c r="LAR890" s="40"/>
      <c r="LAS890" s="40"/>
      <c r="LAT890" s="40"/>
      <c r="LAU890" s="40"/>
      <c r="LAV890" s="40"/>
      <c r="LAW890" s="40"/>
      <c r="LAX890" s="40"/>
      <c r="LAY890" s="40"/>
      <c r="LAZ890" s="40"/>
      <c r="LBA890" s="40"/>
      <c r="LBB890" s="40"/>
      <c r="LBC890" s="40"/>
      <c r="LBD890" s="40"/>
      <c r="LBE890" s="40"/>
      <c r="LBF890" s="40"/>
      <c r="LBG890" s="40"/>
      <c r="LBH890" s="40"/>
      <c r="LBI890" s="40"/>
      <c r="LBJ890" s="40"/>
      <c r="LBK890" s="40"/>
      <c r="LBL890" s="40"/>
      <c r="LBM890" s="40"/>
      <c r="LBN890" s="40"/>
      <c r="LBO890" s="40"/>
      <c r="LBP890" s="40"/>
      <c r="LBQ890" s="40"/>
      <c r="LBR890" s="40"/>
      <c r="LBS890" s="40"/>
      <c r="LBT890" s="40"/>
      <c r="LBU890" s="40"/>
      <c r="LBV890" s="40"/>
      <c r="LBW890" s="40"/>
      <c r="LBX890" s="40"/>
      <c r="LBY890" s="40"/>
      <c r="LBZ890" s="40"/>
      <c r="LCA890" s="40"/>
      <c r="LCB890" s="40"/>
      <c r="LCC890" s="40"/>
      <c r="LCD890" s="40"/>
      <c r="LCE890" s="40"/>
      <c r="LCF890" s="40"/>
      <c r="LCG890" s="40"/>
      <c r="LCH890" s="40"/>
      <c r="LCI890" s="40"/>
      <c r="LCJ890" s="40"/>
      <c r="LCK890" s="40"/>
      <c r="LCL890" s="40"/>
      <c r="LCM890" s="40"/>
      <c r="LCN890" s="40"/>
      <c r="LCO890" s="40"/>
      <c r="LCP890" s="40"/>
      <c r="LCQ890" s="40"/>
      <c r="LCR890" s="40"/>
      <c r="LCS890" s="40"/>
      <c r="LCT890" s="40"/>
      <c r="LCU890" s="40"/>
      <c r="LCV890" s="40"/>
      <c r="LCW890" s="40"/>
      <c r="LCX890" s="40"/>
      <c r="LCY890" s="40"/>
      <c r="LCZ890" s="40"/>
      <c r="LDA890" s="40"/>
      <c r="LDB890" s="40"/>
      <c r="LDC890" s="40"/>
      <c r="LDD890" s="40"/>
      <c r="LDE890" s="40"/>
      <c r="LDF890" s="40"/>
      <c r="LDG890" s="40"/>
      <c r="LDH890" s="40"/>
      <c r="LDI890" s="40"/>
      <c r="LDJ890" s="40"/>
      <c r="LDK890" s="40"/>
      <c r="LDL890" s="40"/>
      <c r="LDM890" s="40"/>
      <c r="LDN890" s="40"/>
      <c r="LDO890" s="40"/>
      <c r="LDP890" s="40"/>
      <c r="LDQ890" s="40"/>
      <c r="LDR890" s="40"/>
      <c r="LDS890" s="40"/>
      <c r="LDT890" s="40"/>
      <c r="LDU890" s="40"/>
      <c r="LDV890" s="40"/>
      <c r="LDW890" s="40"/>
      <c r="LDX890" s="40"/>
      <c r="LDY890" s="40"/>
      <c r="LDZ890" s="40"/>
      <c r="LEA890" s="40"/>
      <c r="LEB890" s="40"/>
      <c r="LEC890" s="40"/>
      <c r="LED890" s="40"/>
      <c r="LEE890" s="40"/>
      <c r="LEF890" s="40"/>
      <c r="LEG890" s="40"/>
      <c r="LEH890" s="40"/>
      <c r="LEI890" s="40"/>
      <c r="LEJ890" s="40"/>
      <c r="LEK890" s="40"/>
      <c r="LEL890" s="40"/>
      <c r="LEM890" s="40"/>
      <c r="LEN890" s="40"/>
      <c r="LEO890" s="40"/>
      <c r="LEP890" s="40"/>
      <c r="LEQ890" s="40"/>
      <c r="LER890" s="40"/>
      <c r="LES890" s="40"/>
      <c r="LET890" s="40"/>
      <c r="LEU890" s="40"/>
      <c r="LEV890" s="40"/>
      <c r="LEW890" s="40"/>
      <c r="LEX890" s="40"/>
      <c r="LEY890" s="40"/>
      <c r="LEZ890" s="40"/>
      <c r="LFA890" s="40"/>
      <c r="LFB890" s="40"/>
      <c r="LFC890" s="40"/>
      <c r="LFD890" s="40"/>
      <c r="LFE890" s="40"/>
      <c r="LFF890" s="40"/>
      <c r="LFG890" s="40"/>
      <c r="LFH890" s="40"/>
      <c r="LFI890" s="40"/>
      <c r="LFJ890" s="40"/>
      <c r="LFK890" s="40"/>
      <c r="LFL890" s="40"/>
      <c r="LFM890" s="40"/>
      <c r="LFN890" s="40"/>
      <c r="LFO890" s="40"/>
      <c r="LFP890" s="40"/>
      <c r="LFQ890" s="40"/>
      <c r="LFR890" s="40"/>
      <c r="LFS890" s="40"/>
      <c r="LFT890" s="40"/>
      <c r="LFU890" s="40"/>
      <c r="LFV890" s="40"/>
      <c r="LFW890" s="40"/>
      <c r="LFX890" s="40"/>
      <c r="LFY890" s="40"/>
      <c r="LFZ890" s="40"/>
      <c r="LGA890" s="40"/>
      <c r="LGB890" s="40"/>
      <c r="LGC890" s="40"/>
      <c r="LGD890" s="40"/>
      <c r="LGE890" s="40"/>
      <c r="LGF890" s="40"/>
      <c r="LGG890" s="40"/>
      <c r="LGH890" s="40"/>
      <c r="LGI890" s="40"/>
      <c r="LGJ890" s="40"/>
      <c r="LGK890" s="40"/>
      <c r="LGL890" s="40"/>
      <c r="LGM890" s="40"/>
      <c r="LGN890" s="40"/>
      <c r="LGO890" s="40"/>
      <c r="LGP890" s="40"/>
      <c r="LGQ890" s="40"/>
      <c r="LGR890" s="40"/>
      <c r="LGS890" s="40"/>
      <c r="LGT890" s="40"/>
      <c r="LGU890" s="40"/>
      <c r="LGV890" s="40"/>
      <c r="LGW890" s="40"/>
      <c r="LGX890" s="40"/>
      <c r="LGY890" s="40"/>
      <c r="LGZ890" s="40"/>
      <c r="LHA890" s="40"/>
      <c r="LHB890" s="40"/>
      <c r="LHC890" s="40"/>
      <c r="LHD890" s="40"/>
      <c r="LHE890" s="40"/>
      <c r="LHF890" s="40"/>
      <c r="LHG890" s="40"/>
      <c r="LHH890" s="40"/>
      <c r="LHI890" s="40"/>
      <c r="LHJ890" s="40"/>
      <c r="LHK890" s="40"/>
      <c r="LHL890" s="40"/>
      <c r="LHM890" s="40"/>
      <c r="LHN890" s="40"/>
      <c r="LHO890" s="40"/>
      <c r="LHP890" s="40"/>
      <c r="LHQ890" s="40"/>
      <c r="LHR890" s="40"/>
      <c r="LHS890" s="40"/>
      <c r="LHT890" s="40"/>
      <c r="LHU890" s="40"/>
      <c r="LHV890" s="40"/>
      <c r="LHW890" s="40"/>
      <c r="LHX890" s="40"/>
      <c r="LHY890" s="40"/>
      <c r="LHZ890" s="40"/>
      <c r="LIA890" s="40"/>
      <c r="LIB890" s="40"/>
      <c r="LIC890" s="40"/>
      <c r="LID890" s="40"/>
      <c r="LIE890" s="40"/>
      <c r="LIF890" s="40"/>
      <c r="LIG890" s="40"/>
      <c r="LIH890" s="40"/>
      <c r="LII890" s="40"/>
      <c r="LIJ890" s="40"/>
      <c r="LIK890" s="40"/>
      <c r="LIL890" s="40"/>
      <c r="LIM890" s="40"/>
      <c r="LIN890" s="40"/>
      <c r="LIO890" s="40"/>
      <c r="LIP890" s="40"/>
      <c r="LIQ890" s="40"/>
      <c r="LIR890" s="40"/>
      <c r="LIS890" s="40"/>
      <c r="LIT890" s="40"/>
      <c r="LIU890" s="40"/>
      <c r="LIV890" s="40"/>
      <c r="LIW890" s="40"/>
      <c r="LIX890" s="40"/>
      <c r="LIY890" s="40"/>
      <c r="LIZ890" s="40"/>
      <c r="LJA890" s="40"/>
      <c r="LJB890" s="40"/>
      <c r="LJC890" s="40"/>
      <c r="LJD890" s="40"/>
      <c r="LJE890" s="40"/>
      <c r="LJF890" s="40"/>
      <c r="LJG890" s="40"/>
      <c r="LJH890" s="40"/>
      <c r="LJI890" s="40"/>
      <c r="LJJ890" s="40"/>
      <c r="LJK890" s="40"/>
      <c r="LJL890" s="40"/>
      <c r="LJM890" s="40"/>
      <c r="LJN890" s="40"/>
      <c r="LJO890" s="40"/>
      <c r="LJP890" s="40"/>
      <c r="LJQ890" s="40"/>
      <c r="LJR890" s="40"/>
      <c r="LJS890" s="40"/>
      <c r="LJT890" s="40"/>
      <c r="LJU890" s="40"/>
      <c r="LJV890" s="40"/>
      <c r="LJW890" s="40"/>
      <c r="LJX890" s="40"/>
      <c r="LJY890" s="40"/>
      <c r="LJZ890" s="40"/>
      <c r="LKA890" s="40"/>
      <c r="LKB890" s="40"/>
      <c r="LKC890" s="40"/>
      <c r="LKD890" s="40"/>
      <c r="LKE890" s="40"/>
      <c r="LKF890" s="40"/>
      <c r="LKG890" s="40"/>
      <c r="LKH890" s="40"/>
      <c r="LKI890" s="40"/>
      <c r="LKJ890" s="40"/>
      <c r="LKK890" s="40"/>
      <c r="LKL890" s="40"/>
      <c r="LKM890" s="40"/>
      <c r="LKN890" s="40"/>
      <c r="LKO890" s="40"/>
      <c r="LKP890" s="40"/>
      <c r="LKQ890" s="40"/>
      <c r="LKR890" s="40"/>
      <c r="LKS890" s="40"/>
      <c r="LKT890" s="40"/>
      <c r="LKU890" s="40"/>
      <c r="LKV890" s="40"/>
      <c r="LKW890" s="40"/>
      <c r="LKX890" s="40"/>
      <c r="LKY890" s="40"/>
      <c r="LKZ890" s="40"/>
      <c r="LLA890" s="40"/>
      <c r="LLB890" s="40"/>
      <c r="LLC890" s="40"/>
      <c r="LLD890" s="40"/>
      <c r="LLE890" s="40"/>
      <c r="LLF890" s="40"/>
      <c r="LLG890" s="40"/>
      <c r="LLH890" s="40"/>
      <c r="LLI890" s="40"/>
      <c r="LLJ890" s="40"/>
      <c r="LLK890" s="40"/>
      <c r="LLL890" s="40"/>
      <c r="LLM890" s="40"/>
      <c r="LLN890" s="40"/>
      <c r="LLO890" s="40"/>
      <c r="LLP890" s="40"/>
      <c r="LLQ890" s="40"/>
      <c r="LLR890" s="40"/>
      <c r="LLS890" s="40"/>
      <c r="LLT890" s="40"/>
      <c r="LLU890" s="40"/>
      <c r="LLV890" s="40"/>
      <c r="LLW890" s="40"/>
      <c r="LLX890" s="40"/>
      <c r="LLY890" s="40"/>
      <c r="LLZ890" s="40"/>
      <c r="LMA890" s="40"/>
      <c r="LMB890" s="40"/>
      <c r="LMC890" s="40"/>
      <c r="LMD890" s="40"/>
      <c r="LME890" s="40"/>
      <c r="LMF890" s="40"/>
      <c r="LMG890" s="40"/>
      <c r="LMH890" s="40"/>
      <c r="LMI890" s="40"/>
      <c r="LMJ890" s="40"/>
      <c r="LMK890" s="40"/>
      <c r="LML890" s="40"/>
      <c r="LMM890" s="40"/>
      <c r="LMN890" s="40"/>
      <c r="LMO890" s="40"/>
      <c r="LMP890" s="40"/>
      <c r="LMQ890" s="40"/>
      <c r="LMR890" s="40"/>
      <c r="LMS890" s="40"/>
      <c r="LMT890" s="40"/>
      <c r="LMU890" s="40"/>
      <c r="LMV890" s="40"/>
      <c r="LMW890" s="40"/>
      <c r="LMX890" s="40"/>
      <c r="LMY890" s="40"/>
      <c r="LMZ890" s="40"/>
      <c r="LNA890" s="40"/>
      <c r="LNB890" s="40"/>
      <c r="LNC890" s="40"/>
      <c r="LND890" s="40"/>
      <c r="LNE890" s="40"/>
      <c r="LNF890" s="40"/>
      <c r="LNG890" s="40"/>
      <c r="LNH890" s="40"/>
      <c r="LNI890" s="40"/>
      <c r="LNJ890" s="40"/>
      <c r="LNK890" s="40"/>
      <c r="LNL890" s="40"/>
      <c r="LNM890" s="40"/>
      <c r="LNN890" s="40"/>
      <c r="LNO890" s="40"/>
      <c r="LNP890" s="40"/>
      <c r="LNQ890" s="40"/>
      <c r="LNR890" s="40"/>
      <c r="LNS890" s="40"/>
      <c r="LNT890" s="40"/>
      <c r="LNU890" s="40"/>
      <c r="LNV890" s="40"/>
      <c r="LNW890" s="40"/>
      <c r="LNX890" s="40"/>
      <c r="LNY890" s="40"/>
      <c r="LNZ890" s="40"/>
      <c r="LOA890" s="40"/>
      <c r="LOB890" s="40"/>
      <c r="LOC890" s="40"/>
      <c r="LOD890" s="40"/>
      <c r="LOE890" s="40"/>
      <c r="LOF890" s="40"/>
      <c r="LOG890" s="40"/>
      <c r="LOH890" s="40"/>
      <c r="LOI890" s="40"/>
      <c r="LOJ890" s="40"/>
      <c r="LOK890" s="40"/>
      <c r="LOL890" s="40"/>
      <c r="LOM890" s="40"/>
      <c r="LON890" s="40"/>
      <c r="LOO890" s="40"/>
      <c r="LOP890" s="40"/>
      <c r="LOQ890" s="40"/>
      <c r="LOR890" s="40"/>
      <c r="LOS890" s="40"/>
      <c r="LOT890" s="40"/>
      <c r="LOU890" s="40"/>
      <c r="LOV890" s="40"/>
      <c r="LOW890" s="40"/>
      <c r="LOX890" s="40"/>
      <c r="LOY890" s="40"/>
      <c r="LOZ890" s="40"/>
      <c r="LPA890" s="40"/>
      <c r="LPB890" s="40"/>
      <c r="LPC890" s="40"/>
      <c r="LPD890" s="40"/>
      <c r="LPE890" s="40"/>
      <c r="LPF890" s="40"/>
      <c r="LPG890" s="40"/>
      <c r="LPH890" s="40"/>
      <c r="LPI890" s="40"/>
      <c r="LPJ890" s="40"/>
      <c r="LPK890" s="40"/>
      <c r="LPL890" s="40"/>
      <c r="LPM890" s="40"/>
      <c r="LPN890" s="40"/>
      <c r="LPO890" s="40"/>
      <c r="LPP890" s="40"/>
      <c r="LPQ890" s="40"/>
      <c r="LPR890" s="40"/>
      <c r="LPS890" s="40"/>
      <c r="LPT890" s="40"/>
      <c r="LPU890" s="40"/>
      <c r="LPV890" s="40"/>
      <c r="LPW890" s="40"/>
      <c r="LPX890" s="40"/>
      <c r="LPY890" s="40"/>
      <c r="LPZ890" s="40"/>
      <c r="LQA890" s="40"/>
      <c r="LQB890" s="40"/>
      <c r="LQC890" s="40"/>
      <c r="LQD890" s="40"/>
      <c r="LQE890" s="40"/>
      <c r="LQF890" s="40"/>
      <c r="LQG890" s="40"/>
      <c r="LQH890" s="40"/>
      <c r="LQI890" s="40"/>
      <c r="LQJ890" s="40"/>
      <c r="LQK890" s="40"/>
      <c r="LQL890" s="40"/>
      <c r="LQM890" s="40"/>
      <c r="LQN890" s="40"/>
      <c r="LQO890" s="40"/>
      <c r="LQP890" s="40"/>
      <c r="LQQ890" s="40"/>
      <c r="LQR890" s="40"/>
      <c r="LQS890" s="40"/>
      <c r="LQT890" s="40"/>
      <c r="LQU890" s="40"/>
      <c r="LQV890" s="40"/>
      <c r="LQW890" s="40"/>
      <c r="LQX890" s="40"/>
      <c r="LQY890" s="40"/>
      <c r="LQZ890" s="40"/>
      <c r="LRA890" s="40"/>
      <c r="LRB890" s="40"/>
      <c r="LRC890" s="40"/>
      <c r="LRD890" s="40"/>
      <c r="LRE890" s="40"/>
      <c r="LRF890" s="40"/>
      <c r="LRG890" s="40"/>
      <c r="LRH890" s="40"/>
      <c r="LRI890" s="40"/>
      <c r="LRJ890" s="40"/>
      <c r="LRK890" s="40"/>
      <c r="LRL890" s="40"/>
      <c r="LRM890" s="40"/>
      <c r="LRN890" s="40"/>
      <c r="LRO890" s="40"/>
      <c r="LRP890" s="40"/>
      <c r="LRQ890" s="40"/>
      <c r="LRR890" s="40"/>
      <c r="LRS890" s="40"/>
      <c r="LRT890" s="40"/>
      <c r="LRU890" s="40"/>
      <c r="LRV890" s="40"/>
      <c r="LRW890" s="40"/>
      <c r="LRX890" s="40"/>
      <c r="LRY890" s="40"/>
      <c r="LRZ890" s="40"/>
      <c r="LSA890" s="40"/>
      <c r="LSB890" s="40"/>
      <c r="LSC890" s="40"/>
      <c r="LSD890" s="40"/>
      <c r="LSE890" s="40"/>
      <c r="LSF890" s="40"/>
      <c r="LSG890" s="40"/>
      <c r="LSH890" s="40"/>
      <c r="LSI890" s="40"/>
      <c r="LSJ890" s="40"/>
      <c r="LSK890" s="40"/>
      <c r="LSL890" s="40"/>
      <c r="LSM890" s="40"/>
      <c r="LSN890" s="40"/>
      <c r="LSO890" s="40"/>
      <c r="LSP890" s="40"/>
      <c r="LSQ890" s="40"/>
      <c r="LSR890" s="40"/>
      <c r="LSS890" s="40"/>
      <c r="LST890" s="40"/>
      <c r="LSU890" s="40"/>
      <c r="LSV890" s="40"/>
      <c r="LSW890" s="40"/>
      <c r="LSX890" s="40"/>
      <c r="LSY890" s="40"/>
      <c r="LSZ890" s="40"/>
      <c r="LTA890" s="40"/>
      <c r="LTB890" s="40"/>
      <c r="LTC890" s="40"/>
      <c r="LTD890" s="40"/>
      <c r="LTE890" s="40"/>
      <c r="LTF890" s="40"/>
      <c r="LTG890" s="40"/>
      <c r="LTH890" s="40"/>
      <c r="LTI890" s="40"/>
      <c r="LTJ890" s="40"/>
      <c r="LTK890" s="40"/>
      <c r="LTL890" s="40"/>
      <c r="LTM890" s="40"/>
      <c r="LTN890" s="40"/>
      <c r="LTO890" s="40"/>
      <c r="LTP890" s="40"/>
      <c r="LTQ890" s="40"/>
      <c r="LTR890" s="40"/>
      <c r="LTS890" s="40"/>
      <c r="LTT890" s="40"/>
      <c r="LTU890" s="40"/>
      <c r="LTV890" s="40"/>
      <c r="LTW890" s="40"/>
      <c r="LTX890" s="40"/>
      <c r="LTY890" s="40"/>
      <c r="LTZ890" s="40"/>
      <c r="LUA890" s="40"/>
      <c r="LUB890" s="40"/>
      <c r="LUC890" s="40"/>
      <c r="LUD890" s="40"/>
      <c r="LUE890" s="40"/>
      <c r="LUF890" s="40"/>
      <c r="LUG890" s="40"/>
      <c r="LUH890" s="40"/>
      <c r="LUI890" s="40"/>
      <c r="LUJ890" s="40"/>
      <c r="LUK890" s="40"/>
      <c r="LUL890" s="40"/>
      <c r="LUM890" s="40"/>
      <c r="LUN890" s="40"/>
      <c r="LUO890" s="40"/>
      <c r="LUP890" s="40"/>
      <c r="LUQ890" s="40"/>
      <c r="LUR890" s="40"/>
      <c r="LUS890" s="40"/>
      <c r="LUT890" s="40"/>
      <c r="LUU890" s="40"/>
      <c r="LUV890" s="40"/>
      <c r="LUW890" s="40"/>
      <c r="LUX890" s="40"/>
      <c r="LUY890" s="40"/>
      <c r="LUZ890" s="40"/>
      <c r="LVA890" s="40"/>
      <c r="LVB890" s="40"/>
      <c r="LVC890" s="40"/>
      <c r="LVD890" s="40"/>
      <c r="LVE890" s="40"/>
      <c r="LVF890" s="40"/>
      <c r="LVG890" s="40"/>
      <c r="LVH890" s="40"/>
      <c r="LVI890" s="40"/>
      <c r="LVJ890" s="40"/>
      <c r="LVK890" s="40"/>
      <c r="LVL890" s="40"/>
      <c r="LVM890" s="40"/>
      <c r="LVN890" s="40"/>
      <c r="LVO890" s="40"/>
      <c r="LVP890" s="40"/>
      <c r="LVQ890" s="40"/>
      <c r="LVR890" s="40"/>
      <c r="LVS890" s="40"/>
      <c r="LVT890" s="40"/>
      <c r="LVU890" s="40"/>
      <c r="LVV890" s="40"/>
      <c r="LVW890" s="40"/>
      <c r="LVX890" s="40"/>
      <c r="LVY890" s="40"/>
      <c r="LVZ890" s="40"/>
      <c r="LWA890" s="40"/>
      <c r="LWB890" s="40"/>
      <c r="LWC890" s="40"/>
      <c r="LWD890" s="40"/>
      <c r="LWE890" s="40"/>
      <c r="LWF890" s="40"/>
      <c r="LWG890" s="40"/>
      <c r="LWH890" s="40"/>
      <c r="LWI890" s="40"/>
      <c r="LWJ890" s="40"/>
      <c r="LWK890" s="40"/>
      <c r="LWL890" s="40"/>
      <c r="LWM890" s="40"/>
      <c r="LWN890" s="40"/>
      <c r="LWO890" s="40"/>
      <c r="LWP890" s="40"/>
      <c r="LWQ890" s="40"/>
      <c r="LWR890" s="40"/>
      <c r="LWS890" s="40"/>
      <c r="LWT890" s="40"/>
      <c r="LWU890" s="40"/>
      <c r="LWV890" s="40"/>
      <c r="LWW890" s="40"/>
      <c r="LWX890" s="40"/>
      <c r="LWY890" s="40"/>
      <c r="LWZ890" s="40"/>
      <c r="LXA890" s="40"/>
      <c r="LXB890" s="40"/>
      <c r="LXC890" s="40"/>
      <c r="LXD890" s="40"/>
      <c r="LXE890" s="40"/>
      <c r="LXF890" s="40"/>
      <c r="LXG890" s="40"/>
      <c r="LXH890" s="40"/>
      <c r="LXI890" s="40"/>
      <c r="LXJ890" s="40"/>
      <c r="LXK890" s="40"/>
      <c r="LXL890" s="40"/>
      <c r="LXM890" s="40"/>
      <c r="LXN890" s="40"/>
      <c r="LXO890" s="40"/>
      <c r="LXP890" s="40"/>
      <c r="LXQ890" s="40"/>
      <c r="LXR890" s="40"/>
      <c r="LXS890" s="40"/>
      <c r="LXT890" s="40"/>
      <c r="LXU890" s="40"/>
      <c r="LXV890" s="40"/>
      <c r="LXW890" s="40"/>
      <c r="LXX890" s="40"/>
      <c r="LXY890" s="40"/>
      <c r="LXZ890" s="40"/>
      <c r="LYA890" s="40"/>
      <c r="LYB890" s="40"/>
      <c r="LYC890" s="40"/>
      <c r="LYD890" s="40"/>
      <c r="LYE890" s="40"/>
      <c r="LYF890" s="40"/>
      <c r="LYG890" s="40"/>
      <c r="LYH890" s="40"/>
      <c r="LYI890" s="40"/>
      <c r="LYJ890" s="40"/>
      <c r="LYK890" s="40"/>
      <c r="LYL890" s="40"/>
      <c r="LYM890" s="40"/>
      <c r="LYN890" s="40"/>
      <c r="LYO890" s="40"/>
      <c r="LYP890" s="40"/>
      <c r="LYQ890" s="40"/>
      <c r="LYR890" s="40"/>
      <c r="LYS890" s="40"/>
      <c r="LYT890" s="40"/>
      <c r="LYU890" s="40"/>
      <c r="LYV890" s="40"/>
      <c r="LYW890" s="40"/>
      <c r="LYX890" s="40"/>
      <c r="LYY890" s="40"/>
      <c r="LYZ890" s="40"/>
      <c r="LZA890" s="40"/>
      <c r="LZB890" s="40"/>
      <c r="LZC890" s="40"/>
      <c r="LZD890" s="40"/>
      <c r="LZE890" s="40"/>
      <c r="LZF890" s="40"/>
      <c r="LZG890" s="40"/>
      <c r="LZH890" s="40"/>
      <c r="LZI890" s="40"/>
      <c r="LZJ890" s="40"/>
      <c r="LZK890" s="40"/>
      <c r="LZL890" s="40"/>
      <c r="LZM890" s="40"/>
      <c r="LZN890" s="40"/>
      <c r="LZO890" s="40"/>
      <c r="LZP890" s="40"/>
      <c r="LZQ890" s="40"/>
      <c r="LZR890" s="40"/>
      <c r="LZS890" s="40"/>
      <c r="LZT890" s="40"/>
      <c r="LZU890" s="40"/>
      <c r="LZV890" s="40"/>
      <c r="LZW890" s="40"/>
      <c r="LZX890" s="40"/>
      <c r="LZY890" s="40"/>
      <c r="LZZ890" s="40"/>
      <c r="MAA890" s="40"/>
      <c r="MAB890" s="40"/>
      <c r="MAC890" s="40"/>
      <c r="MAD890" s="40"/>
      <c r="MAE890" s="40"/>
      <c r="MAF890" s="40"/>
      <c r="MAG890" s="40"/>
      <c r="MAH890" s="40"/>
      <c r="MAI890" s="40"/>
      <c r="MAJ890" s="40"/>
      <c r="MAK890" s="40"/>
      <c r="MAL890" s="40"/>
      <c r="MAM890" s="40"/>
      <c r="MAN890" s="40"/>
      <c r="MAO890" s="40"/>
      <c r="MAP890" s="40"/>
      <c r="MAQ890" s="40"/>
      <c r="MAR890" s="40"/>
      <c r="MAS890" s="40"/>
      <c r="MAT890" s="40"/>
      <c r="MAU890" s="40"/>
      <c r="MAV890" s="40"/>
      <c r="MAW890" s="40"/>
      <c r="MAX890" s="40"/>
      <c r="MAY890" s="40"/>
      <c r="MAZ890" s="40"/>
      <c r="MBA890" s="40"/>
      <c r="MBB890" s="40"/>
      <c r="MBC890" s="40"/>
      <c r="MBD890" s="40"/>
      <c r="MBE890" s="40"/>
      <c r="MBF890" s="40"/>
      <c r="MBG890" s="40"/>
      <c r="MBH890" s="40"/>
      <c r="MBI890" s="40"/>
      <c r="MBJ890" s="40"/>
      <c r="MBK890" s="40"/>
      <c r="MBL890" s="40"/>
      <c r="MBM890" s="40"/>
      <c r="MBN890" s="40"/>
      <c r="MBO890" s="40"/>
      <c r="MBP890" s="40"/>
      <c r="MBQ890" s="40"/>
      <c r="MBR890" s="40"/>
      <c r="MBS890" s="40"/>
      <c r="MBT890" s="40"/>
      <c r="MBU890" s="40"/>
      <c r="MBV890" s="40"/>
      <c r="MBW890" s="40"/>
      <c r="MBX890" s="40"/>
      <c r="MBY890" s="40"/>
      <c r="MBZ890" s="40"/>
      <c r="MCA890" s="40"/>
      <c r="MCB890" s="40"/>
      <c r="MCC890" s="40"/>
      <c r="MCD890" s="40"/>
      <c r="MCE890" s="40"/>
      <c r="MCF890" s="40"/>
      <c r="MCG890" s="40"/>
      <c r="MCH890" s="40"/>
      <c r="MCI890" s="40"/>
      <c r="MCJ890" s="40"/>
      <c r="MCK890" s="40"/>
      <c r="MCL890" s="40"/>
      <c r="MCM890" s="40"/>
      <c r="MCN890" s="40"/>
      <c r="MCO890" s="40"/>
      <c r="MCP890" s="40"/>
      <c r="MCQ890" s="40"/>
      <c r="MCR890" s="40"/>
      <c r="MCS890" s="40"/>
      <c r="MCT890" s="40"/>
      <c r="MCU890" s="40"/>
      <c r="MCV890" s="40"/>
      <c r="MCW890" s="40"/>
      <c r="MCX890" s="40"/>
      <c r="MCY890" s="40"/>
      <c r="MCZ890" s="40"/>
      <c r="MDA890" s="40"/>
      <c r="MDB890" s="40"/>
      <c r="MDC890" s="40"/>
      <c r="MDD890" s="40"/>
      <c r="MDE890" s="40"/>
      <c r="MDF890" s="40"/>
      <c r="MDG890" s="40"/>
      <c r="MDH890" s="40"/>
      <c r="MDI890" s="40"/>
      <c r="MDJ890" s="40"/>
      <c r="MDK890" s="40"/>
      <c r="MDL890" s="40"/>
      <c r="MDM890" s="40"/>
      <c r="MDN890" s="40"/>
      <c r="MDO890" s="40"/>
      <c r="MDP890" s="40"/>
      <c r="MDQ890" s="40"/>
      <c r="MDR890" s="40"/>
      <c r="MDS890" s="40"/>
      <c r="MDT890" s="40"/>
      <c r="MDU890" s="40"/>
      <c r="MDV890" s="40"/>
      <c r="MDW890" s="40"/>
      <c r="MDX890" s="40"/>
      <c r="MDY890" s="40"/>
      <c r="MDZ890" s="40"/>
      <c r="MEA890" s="40"/>
      <c r="MEB890" s="40"/>
      <c r="MEC890" s="40"/>
      <c r="MED890" s="40"/>
      <c r="MEE890" s="40"/>
      <c r="MEF890" s="40"/>
      <c r="MEG890" s="40"/>
      <c r="MEH890" s="40"/>
      <c r="MEI890" s="40"/>
      <c r="MEJ890" s="40"/>
      <c r="MEK890" s="40"/>
      <c r="MEL890" s="40"/>
      <c r="MEM890" s="40"/>
      <c r="MEN890" s="40"/>
      <c r="MEO890" s="40"/>
      <c r="MEP890" s="40"/>
      <c r="MEQ890" s="40"/>
      <c r="MER890" s="40"/>
      <c r="MES890" s="40"/>
      <c r="MET890" s="40"/>
      <c r="MEU890" s="40"/>
      <c r="MEV890" s="40"/>
      <c r="MEW890" s="40"/>
      <c r="MEX890" s="40"/>
      <c r="MEY890" s="40"/>
      <c r="MEZ890" s="40"/>
      <c r="MFA890" s="40"/>
      <c r="MFB890" s="40"/>
      <c r="MFC890" s="40"/>
      <c r="MFD890" s="40"/>
      <c r="MFE890" s="40"/>
      <c r="MFF890" s="40"/>
      <c r="MFG890" s="40"/>
      <c r="MFH890" s="40"/>
      <c r="MFI890" s="40"/>
      <c r="MFJ890" s="40"/>
      <c r="MFK890" s="40"/>
      <c r="MFL890" s="40"/>
      <c r="MFM890" s="40"/>
      <c r="MFN890" s="40"/>
      <c r="MFO890" s="40"/>
      <c r="MFP890" s="40"/>
      <c r="MFQ890" s="40"/>
      <c r="MFR890" s="40"/>
      <c r="MFS890" s="40"/>
      <c r="MFT890" s="40"/>
      <c r="MFU890" s="40"/>
      <c r="MFV890" s="40"/>
      <c r="MFW890" s="40"/>
      <c r="MFX890" s="40"/>
      <c r="MFY890" s="40"/>
      <c r="MFZ890" s="40"/>
      <c r="MGA890" s="40"/>
      <c r="MGB890" s="40"/>
      <c r="MGC890" s="40"/>
      <c r="MGD890" s="40"/>
      <c r="MGE890" s="40"/>
      <c r="MGF890" s="40"/>
      <c r="MGG890" s="40"/>
      <c r="MGH890" s="40"/>
      <c r="MGI890" s="40"/>
      <c r="MGJ890" s="40"/>
      <c r="MGK890" s="40"/>
      <c r="MGL890" s="40"/>
      <c r="MGM890" s="40"/>
      <c r="MGN890" s="40"/>
      <c r="MGO890" s="40"/>
      <c r="MGP890" s="40"/>
      <c r="MGQ890" s="40"/>
      <c r="MGR890" s="40"/>
      <c r="MGS890" s="40"/>
      <c r="MGT890" s="40"/>
      <c r="MGU890" s="40"/>
      <c r="MGV890" s="40"/>
      <c r="MGW890" s="40"/>
      <c r="MGX890" s="40"/>
      <c r="MGY890" s="40"/>
      <c r="MGZ890" s="40"/>
      <c r="MHA890" s="40"/>
      <c r="MHB890" s="40"/>
      <c r="MHC890" s="40"/>
      <c r="MHD890" s="40"/>
      <c r="MHE890" s="40"/>
      <c r="MHF890" s="40"/>
      <c r="MHG890" s="40"/>
      <c r="MHH890" s="40"/>
      <c r="MHI890" s="40"/>
      <c r="MHJ890" s="40"/>
      <c r="MHK890" s="40"/>
      <c r="MHL890" s="40"/>
      <c r="MHM890" s="40"/>
      <c r="MHN890" s="40"/>
      <c r="MHO890" s="40"/>
      <c r="MHP890" s="40"/>
      <c r="MHQ890" s="40"/>
      <c r="MHR890" s="40"/>
      <c r="MHS890" s="40"/>
      <c r="MHT890" s="40"/>
      <c r="MHU890" s="40"/>
      <c r="MHV890" s="40"/>
      <c r="MHW890" s="40"/>
      <c r="MHX890" s="40"/>
      <c r="MHY890" s="40"/>
      <c r="MHZ890" s="40"/>
      <c r="MIA890" s="40"/>
      <c r="MIB890" s="40"/>
      <c r="MIC890" s="40"/>
      <c r="MID890" s="40"/>
      <c r="MIE890" s="40"/>
      <c r="MIF890" s="40"/>
      <c r="MIG890" s="40"/>
      <c r="MIH890" s="40"/>
      <c r="MII890" s="40"/>
      <c r="MIJ890" s="40"/>
      <c r="MIK890" s="40"/>
      <c r="MIL890" s="40"/>
      <c r="MIM890" s="40"/>
      <c r="MIN890" s="40"/>
      <c r="MIO890" s="40"/>
      <c r="MIP890" s="40"/>
      <c r="MIQ890" s="40"/>
      <c r="MIR890" s="40"/>
      <c r="MIS890" s="40"/>
      <c r="MIT890" s="40"/>
      <c r="MIU890" s="40"/>
      <c r="MIV890" s="40"/>
      <c r="MIW890" s="40"/>
      <c r="MIX890" s="40"/>
      <c r="MIY890" s="40"/>
      <c r="MIZ890" s="40"/>
      <c r="MJA890" s="40"/>
      <c r="MJB890" s="40"/>
      <c r="MJC890" s="40"/>
      <c r="MJD890" s="40"/>
      <c r="MJE890" s="40"/>
      <c r="MJF890" s="40"/>
      <c r="MJG890" s="40"/>
      <c r="MJH890" s="40"/>
      <c r="MJI890" s="40"/>
      <c r="MJJ890" s="40"/>
      <c r="MJK890" s="40"/>
      <c r="MJL890" s="40"/>
      <c r="MJM890" s="40"/>
      <c r="MJN890" s="40"/>
      <c r="MJO890" s="40"/>
      <c r="MJP890" s="40"/>
      <c r="MJQ890" s="40"/>
      <c r="MJR890" s="40"/>
      <c r="MJS890" s="40"/>
      <c r="MJT890" s="40"/>
      <c r="MJU890" s="40"/>
      <c r="MJV890" s="40"/>
      <c r="MJW890" s="40"/>
      <c r="MJX890" s="40"/>
      <c r="MJY890" s="40"/>
      <c r="MJZ890" s="40"/>
      <c r="MKA890" s="40"/>
      <c r="MKB890" s="40"/>
      <c r="MKC890" s="40"/>
      <c r="MKD890" s="40"/>
      <c r="MKE890" s="40"/>
      <c r="MKF890" s="40"/>
      <c r="MKG890" s="40"/>
      <c r="MKH890" s="40"/>
      <c r="MKI890" s="40"/>
      <c r="MKJ890" s="40"/>
      <c r="MKK890" s="40"/>
      <c r="MKL890" s="40"/>
      <c r="MKM890" s="40"/>
      <c r="MKN890" s="40"/>
      <c r="MKO890" s="40"/>
      <c r="MKP890" s="40"/>
      <c r="MKQ890" s="40"/>
      <c r="MKR890" s="40"/>
      <c r="MKS890" s="40"/>
      <c r="MKT890" s="40"/>
      <c r="MKU890" s="40"/>
      <c r="MKV890" s="40"/>
      <c r="MKW890" s="40"/>
      <c r="MKX890" s="40"/>
      <c r="MKY890" s="40"/>
      <c r="MKZ890" s="40"/>
      <c r="MLA890" s="40"/>
      <c r="MLB890" s="40"/>
      <c r="MLC890" s="40"/>
      <c r="MLD890" s="40"/>
      <c r="MLE890" s="40"/>
      <c r="MLF890" s="40"/>
      <c r="MLG890" s="40"/>
      <c r="MLH890" s="40"/>
      <c r="MLI890" s="40"/>
      <c r="MLJ890" s="40"/>
      <c r="MLK890" s="40"/>
      <c r="MLL890" s="40"/>
      <c r="MLM890" s="40"/>
      <c r="MLN890" s="40"/>
      <c r="MLO890" s="40"/>
      <c r="MLP890" s="40"/>
      <c r="MLQ890" s="40"/>
      <c r="MLR890" s="40"/>
      <c r="MLS890" s="40"/>
      <c r="MLT890" s="40"/>
      <c r="MLU890" s="40"/>
      <c r="MLV890" s="40"/>
      <c r="MLW890" s="40"/>
      <c r="MLX890" s="40"/>
      <c r="MLY890" s="40"/>
      <c r="MLZ890" s="40"/>
      <c r="MMA890" s="40"/>
      <c r="MMB890" s="40"/>
      <c r="MMC890" s="40"/>
      <c r="MMD890" s="40"/>
      <c r="MME890" s="40"/>
      <c r="MMF890" s="40"/>
      <c r="MMG890" s="40"/>
      <c r="MMH890" s="40"/>
      <c r="MMI890" s="40"/>
      <c r="MMJ890" s="40"/>
      <c r="MMK890" s="40"/>
      <c r="MML890" s="40"/>
      <c r="MMM890" s="40"/>
      <c r="MMN890" s="40"/>
      <c r="MMO890" s="40"/>
      <c r="MMP890" s="40"/>
      <c r="MMQ890" s="40"/>
      <c r="MMR890" s="40"/>
      <c r="MMS890" s="40"/>
      <c r="MMT890" s="40"/>
      <c r="MMU890" s="40"/>
      <c r="MMV890" s="40"/>
      <c r="MMW890" s="40"/>
      <c r="MMX890" s="40"/>
      <c r="MMY890" s="40"/>
      <c r="MMZ890" s="40"/>
      <c r="MNA890" s="40"/>
      <c r="MNB890" s="40"/>
      <c r="MNC890" s="40"/>
      <c r="MND890" s="40"/>
      <c r="MNE890" s="40"/>
      <c r="MNF890" s="40"/>
      <c r="MNG890" s="40"/>
      <c r="MNH890" s="40"/>
      <c r="MNI890" s="40"/>
      <c r="MNJ890" s="40"/>
      <c r="MNK890" s="40"/>
      <c r="MNL890" s="40"/>
      <c r="MNM890" s="40"/>
      <c r="MNN890" s="40"/>
      <c r="MNO890" s="40"/>
      <c r="MNP890" s="40"/>
      <c r="MNQ890" s="40"/>
      <c r="MNR890" s="40"/>
      <c r="MNS890" s="40"/>
      <c r="MNT890" s="40"/>
      <c r="MNU890" s="40"/>
      <c r="MNV890" s="40"/>
      <c r="MNW890" s="40"/>
      <c r="MNX890" s="40"/>
      <c r="MNY890" s="40"/>
      <c r="MNZ890" s="40"/>
      <c r="MOA890" s="40"/>
      <c r="MOB890" s="40"/>
      <c r="MOC890" s="40"/>
      <c r="MOD890" s="40"/>
      <c r="MOE890" s="40"/>
      <c r="MOF890" s="40"/>
      <c r="MOG890" s="40"/>
      <c r="MOH890" s="40"/>
      <c r="MOI890" s="40"/>
      <c r="MOJ890" s="40"/>
      <c r="MOK890" s="40"/>
      <c r="MOL890" s="40"/>
      <c r="MOM890" s="40"/>
      <c r="MON890" s="40"/>
      <c r="MOO890" s="40"/>
      <c r="MOP890" s="40"/>
      <c r="MOQ890" s="40"/>
      <c r="MOR890" s="40"/>
      <c r="MOS890" s="40"/>
      <c r="MOT890" s="40"/>
      <c r="MOU890" s="40"/>
      <c r="MOV890" s="40"/>
      <c r="MOW890" s="40"/>
      <c r="MOX890" s="40"/>
      <c r="MOY890" s="40"/>
      <c r="MOZ890" s="40"/>
      <c r="MPA890" s="40"/>
      <c r="MPB890" s="40"/>
      <c r="MPC890" s="40"/>
      <c r="MPD890" s="40"/>
      <c r="MPE890" s="40"/>
      <c r="MPF890" s="40"/>
      <c r="MPG890" s="40"/>
      <c r="MPH890" s="40"/>
      <c r="MPI890" s="40"/>
      <c r="MPJ890" s="40"/>
      <c r="MPK890" s="40"/>
      <c r="MPL890" s="40"/>
      <c r="MPM890" s="40"/>
      <c r="MPN890" s="40"/>
      <c r="MPO890" s="40"/>
      <c r="MPP890" s="40"/>
      <c r="MPQ890" s="40"/>
      <c r="MPR890" s="40"/>
      <c r="MPS890" s="40"/>
      <c r="MPT890" s="40"/>
      <c r="MPU890" s="40"/>
      <c r="MPV890" s="40"/>
      <c r="MPW890" s="40"/>
      <c r="MPX890" s="40"/>
      <c r="MPY890" s="40"/>
      <c r="MPZ890" s="40"/>
      <c r="MQA890" s="40"/>
      <c r="MQB890" s="40"/>
      <c r="MQC890" s="40"/>
      <c r="MQD890" s="40"/>
      <c r="MQE890" s="40"/>
      <c r="MQF890" s="40"/>
      <c r="MQG890" s="40"/>
      <c r="MQH890" s="40"/>
      <c r="MQI890" s="40"/>
      <c r="MQJ890" s="40"/>
      <c r="MQK890" s="40"/>
      <c r="MQL890" s="40"/>
      <c r="MQM890" s="40"/>
      <c r="MQN890" s="40"/>
      <c r="MQO890" s="40"/>
      <c r="MQP890" s="40"/>
      <c r="MQQ890" s="40"/>
      <c r="MQR890" s="40"/>
      <c r="MQS890" s="40"/>
      <c r="MQT890" s="40"/>
      <c r="MQU890" s="40"/>
      <c r="MQV890" s="40"/>
      <c r="MQW890" s="40"/>
      <c r="MQX890" s="40"/>
      <c r="MQY890" s="40"/>
      <c r="MQZ890" s="40"/>
      <c r="MRA890" s="40"/>
      <c r="MRB890" s="40"/>
      <c r="MRC890" s="40"/>
      <c r="MRD890" s="40"/>
      <c r="MRE890" s="40"/>
      <c r="MRF890" s="40"/>
      <c r="MRG890" s="40"/>
      <c r="MRH890" s="40"/>
      <c r="MRI890" s="40"/>
      <c r="MRJ890" s="40"/>
      <c r="MRK890" s="40"/>
      <c r="MRL890" s="40"/>
      <c r="MRM890" s="40"/>
      <c r="MRN890" s="40"/>
      <c r="MRO890" s="40"/>
      <c r="MRP890" s="40"/>
      <c r="MRQ890" s="40"/>
      <c r="MRR890" s="40"/>
      <c r="MRS890" s="40"/>
      <c r="MRT890" s="40"/>
      <c r="MRU890" s="40"/>
      <c r="MRV890" s="40"/>
      <c r="MRW890" s="40"/>
      <c r="MRX890" s="40"/>
      <c r="MRY890" s="40"/>
      <c r="MRZ890" s="40"/>
      <c r="MSA890" s="40"/>
      <c r="MSB890" s="40"/>
      <c r="MSC890" s="40"/>
      <c r="MSD890" s="40"/>
      <c r="MSE890" s="40"/>
      <c r="MSF890" s="40"/>
      <c r="MSG890" s="40"/>
      <c r="MSH890" s="40"/>
      <c r="MSI890" s="40"/>
      <c r="MSJ890" s="40"/>
      <c r="MSK890" s="40"/>
      <c r="MSL890" s="40"/>
      <c r="MSM890" s="40"/>
      <c r="MSN890" s="40"/>
      <c r="MSO890" s="40"/>
      <c r="MSP890" s="40"/>
      <c r="MSQ890" s="40"/>
      <c r="MSR890" s="40"/>
      <c r="MSS890" s="40"/>
      <c r="MST890" s="40"/>
      <c r="MSU890" s="40"/>
      <c r="MSV890" s="40"/>
      <c r="MSW890" s="40"/>
      <c r="MSX890" s="40"/>
      <c r="MSY890" s="40"/>
      <c r="MSZ890" s="40"/>
      <c r="MTA890" s="40"/>
      <c r="MTB890" s="40"/>
      <c r="MTC890" s="40"/>
      <c r="MTD890" s="40"/>
      <c r="MTE890" s="40"/>
      <c r="MTF890" s="40"/>
      <c r="MTG890" s="40"/>
      <c r="MTH890" s="40"/>
      <c r="MTI890" s="40"/>
      <c r="MTJ890" s="40"/>
      <c r="MTK890" s="40"/>
      <c r="MTL890" s="40"/>
      <c r="MTM890" s="40"/>
      <c r="MTN890" s="40"/>
      <c r="MTO890" s="40"/>
      <c r="MTP890" s="40"/>
      <c r="MTQ890" s="40"/>
      <c r="MTR890" s="40"/>
      <c r="MTS890" s="40"/>
      <c r="MTT890" s="40"/>
      <c r="MTU890" s="40"/>
      <c r="MTV890" s="40"/>
      <c r="MTW890" s="40"/>
      <c r="MTX890" s="40"/>
      <c r="MTY890" s="40"/>
      <c r="MTZ890" s="40"/>
      <c r="MUA890" s="40"/>
      <c r="MUB890" s="40"/>
      <c r="MUC890" s="40"/>
      <c r="MUD890" s="40"/>
      <c r="MUE890" s="40"/>
      <c r="MUF890" s="40"/>
      <c r="MUG890" s="40"/>
      <c r="MUH890" s="40"/>
      <c r="MUI890" s="40"/>
      <c r="MUJ890" s="40"/>
      <c r="MUK890" s="40"/>
      <c r="MUL890" s="40"/>
      <c r="MUM890" s="40"/>
      <c r="MUN890" s="40"/>
      <c r="MUO890" s="40"/>
      <c r="MUP890" s="40"/>
      <c r="MUQ890" s="40"/>
      <c r="MUR890" s="40"/>
      <c r="MUS890" s="40"/>
      <c r="MUT890" s="40"/>
      <c r="MUU890" s="40"/>
      <c r="MUV890" s="40"/>
      <c r="MUW890" s="40"/>
      <c r="MUX890" s="40"/>
      <c r="MUY890" s="40"/>
      <c r="MUZ890" s="40"/>
      <c r="MVA890" s="40"/>
      <c r="MVB890" s="40"/>
      <c r="MVC890" s="40"/>
      <c r="MVD890" s="40"/>
      <c r="MVE890" s="40"/>
      <c r="MVF890" s="40"/>
      <c r="MVG890" s="40"/>
      <c r="MVH890" s="40"/>
      <c r="MVI890" s="40"/>
      <c r="MVJ890" s="40"/>
      <c r="MVK890" s="40"/>
      <c r="MVL890" s="40"/>
      <c r="MVM890" s="40"/>
      <c r="MVN890" s="40"/>
      <c r="MVO890" s="40"/>
      <c r="MVP890" s="40"/>
      <c r="MVQ890" s="40"/>
      <c r="MVR890" s="40"/>
      <c r="MVS890" s="40"/>
      <c r="MVT890" s="40"/>
      <c r="MVU890" s="40"/>
      <c r="MVV890" s="40"/>
      <c r="MVW890" s="40"/>
      <c r="MVX890" s="40"/>
      <c r="MVY890" s="40"/>
      <c r="MVZ890" s="40"/>
      <c r="MWA890" s="40"/>
      <c r="MWB890" s="40"/>
      <c r="MWC890" s="40"/>
      <c r="MWD890" s="40"/>
      <c r="MWE890" s="40"/>
      <c r="MWF890" s="40"/>
      <c r="MWG890" s="40"/>
      <c r="MWH890" s="40"/>
      <c r="MWI890" s="40"/>
      <c r="MWJ890" s="40"/>
      <c r="MWK890" s="40"/>
      <c r="MWL890" s="40"/>
      <c r="MWM890" s="40"/>
      <c r="MWN890" s="40"/>
      <c r="MWO890" s="40"/>
      <c r="MWP890" s="40"/>
      <c r="MWQ890" s="40"/>
      <c r="MWR890" s="40"/>
      <c r="MWS890" s="40"/>
      <c r="MWT890" s="40"/>
      <c r="MWU890" s="40"/>
      <c r="MWV890" s="40"/>
      <c r="MWW890" s="40"/>
      <c r="MWX890" s="40"/>
      <c r="MWY890" s="40"/>
      <c r="MWZ890" s="40"/>
      <c r="MXA890" s="40"/>
      <c r="MXB890" s="40"/>
      <c r="MXC890" s="40"/>
      <c r="MXD890" s="40"/>
      <c r="MXE890" s="40"/>
      <c r="MXF890" s="40"/>
      <c r="MXG890" s="40"/>
      <c r="MXH890" s="40"/>
      <c r="MXI890" s="40"/>
      <c r="MXJ890" s="40"/>
      <c r="MXK890" s="40"/>
      <c r="MXL890" s="40"/>
      <c r="MXM890" s="40"/>
      <c r="MXN890" s="40"/>
      <c r="MXO890" s="40"/>
      <c r="MXP890" s="40"/>
      <c r="MXQ890" s="40"/>
      <c r="MXR890" s="40"/>
      <c r="MXS890" s="40"/>
      <c r="MXT890" s="40"/>
      <c r="MXU890" s="40"/>
      <c r="MXV890" s="40"/>
      <c r="MXW890" s="40"/>
      <c r="MXX890" s="40"/>
      <c r="MXY890" s="40"/>
      <c r="MXZ890" s="40"/>
      <c r="MYA890" s="40"/>
      <c r="MYB890" s="40"/>
      <c r="MYC890" s="40"/>
      <c r="MYD890" s="40"/>
      <c r="MYE890" s="40"/>
      <c r="MYF890" s="40"/>
      <c r="MYG890" s="40"/>
      <c r="MYH890" s="40"/>
      <c r="MYI890" s="40"/>
      <c r="MYJ890" s="40"/>
      <c r="MYK890" s="40"/>
      <c r="MYL890" s="40"/>
      <c r="MYM890" s="40"/>
      <c r="MYN890" s="40"/>
      <c r="MYO890" s="40"/>
      <c r="MYP890" s="40"/>
      <c r="MYQ890" s="40"/>
      <c r="MYR890" s="40"/>
      <c r="MYS890" s="40"/>
      <c r="MYT890" s="40"/>
      <c r="MYU890" s="40"/>
      <c r="MYV890" s="40"/>
      <c r="MYW890" s="40"/>
      <c r="MYX890" s="40"/>
      <c r="MYY890" s="40"/>
      <c r="MYZ890" s="40"/>
      <c r="MZA890" s="40"/>
      <c r="MZB890" s="40"/>
      <c r="MZC890" s="40"/>
      <c r="MZD890" s="40"/>
      <c r="MZE890" s="40"/>
      <c r="MZF890" s="40"/>
      <c r="MZG890" s="40"/>
      <c r="MZH890" s="40"/>
      <c r="MZI890" s="40"/>
      <c r="MZJ890" s="40"/>
      <c r="MZK890" s="40"/>
      <c r="MZL890" s="40"/>
      <c r="MZM890" s="40"/>
      <c r="MZN890" s="40"/>
      <c r="MZO890" s="40"/>
      <c r="MZP890" s="40"/>
      <c r="MZQ890" s="40"/>
      <c r="MZR890" s="40"/>
      <c r="MZS890" s="40"/>
      <c r="MZT890" s="40"/>
      <c r="MZU890" s="40"/>
      <c r="MZV890" s="40"/>
      <c r="MZW890" s="40"/>
      <c r="MZX890" s="40"/>
      <c r="MZY890" s="40"/>
      <c r="MZZ890" s="40"/>
      <c r="NAA890" s="40"/>
      <c r="NAB890" s="40"/>
      <c r="NAC890" s="40"/>
      <c r="NAD890" s="40"/>
      <c r="NAE890" s="40"/>
      <c r="NAF890" s="40"/>
      <c r="NAG890" s="40"/>
      <c r="NAH890" s="40"/>
      <c r="NAI890" s="40"/>
      <c r="NAJ890" s="40"/>
      <c r="NAK890" s="40"/>
      <c r="NAL890" s="40"/>
      <c r="NAM890" s="40"/>
      <c r="NAN890" s="40"/>
      <c r="NAO890" s="40"/>
      <c r="NAP890" s="40"/>
      <c r="NAQ890" s="40"/>
      <c r="NAR890" s="40"/>
      <c r="NAS890" s="40"/>
      <c r="NAT890" s="40"/>
      <c r="NAU890" s="40"/>
      <c r="NAV890" s="40"/>
      <c r="NAW890" s="40"/>
      <c r="NAX890" s="40"/>
      <c r="NAY890" s="40"/>
      <c r="NAZ890" s="40"/>
      <c r="NBA890" s="40"/>
      <c r="NBB890" s="40"/>
      <c r="NBC890" s="40"/>
      <c r="NBD890" s="40"/>
      <c r="NBE890" s="40"/>
      <c r="NBF890" s="40"/>
      <c r="NBG890" s="40"/>
      <c r="NBH890" s="40"/>
      <c r="NBI890" s="40"/>
      <c r="NBJ890" s="40"/>
      <c r="NBK890" s="40"/>
      <c r="NBL890" s="40"/>
      <c r="NBM890" s="40"/>
      <c r="NBN890" s="40"/>
      <c r="NBO890" s="40"/>
      <c r="NBP890" s="40"/>
      <c r="NBQ890" s="40"/>
      <c r="NBR890" s="40"/>
      <c r="NBS890" s="40"/>
      <c r="NBT890" s="40"/>
      <c r="NBU890" s="40"/>
      <c r="NBV890" s="40"/>
      <c r="NBW890" s="40"/>
      <c r="NBX890" s="40"/>
      <c r="NBY890" s="40"/>
      <c r="NBZ890" s="40"/>
      <c r="NCA890" s="40"/>
      <c r="NCB890" s="40"/>
      <c r="NCC890" s="40"/>
      <c r="NCD890" s="40"/>
      <c r="NCE890" s="40"/>
      <c r="NCF890" s="40"/>
      <c r="NCG890" s="40"/>
      <c r="NCH890" s="40"/>
      <c r="NCI890" s="40"/>
      <c r="NCJ890" s="40"/>
      <c r="NCK890" s="40"/>
      <c r="NCL890" s="40"/>
      <c r="NCM890" s="40"/>
      <c r="NCN890" s="40"/>
      <c r="NCO890" s="40"/>
      <c r="NCP890" s="40"/>
      <c r="NCQ890" s="40"/>
      <c r="NCR890" s="40"/>
      <c r="NCS890" s="40"/>
      <c r="NCT890" s="40"/>
      <c r="NCU890" s="40"/>
      <c r="NCV890" s="40"/>
      <c r="NCW890" s="40"/>
      <c r="NCX890" s="40"/>
      <c r="NCY890" s="40"/>
      <c r="NCZ890" s="40"/>
      <c r="NDA890" s="40"/>
      <c r="NDB890" s="40"/>
      <c r="NDC890" s="40"/>
      <c r="NDD890" s="40"/>
      <c r="NDE890" s="40"/>
      <c r="NDF890" s="40"/>
      <c r="NDG890" s="40"/>
      <c r="NDH890" s="40"/>
      <c r="NDI890" s="40"/>
      <c r="NDJ890" s="40"/>
      <c r="NDK890" s="40"/>
      <c r="NDL890" s="40"/>
      <c r="NDM890" s="40"/>
      <c r="NDN890" s="40"/>
      <c r="NDO890" s="40"/>
      <c r="NDP890" s="40"/>
      <c r="NDQ890" s="40"/>
      <c r="NDR890" s="40"/>
      <c r="NDS890" s="40"/>
      <c r="NDT890" s="40"/>
      <c r="NDU890" s="40"/>
      <c r="NDV890" s="40"/>
      <c r="NDW890" s="40"/>
      <c r="NDX890" s="40"/>
      <c r="NDY890" s="40"/>
      <c r="NDZ890" s="40"/>
      <c r="NEA890" s="40"/>
      <c r="NEB890" s="40"/>
      <c r="NEC890" s="40"/>
      <c r="NED890" s="40"/>
      <c r="NEE890" s="40"/>
      <c r="NEF890" s="40"/>
      <c r="NEG890" s="40"/>
      <c r="NEH890" s="40"/>
      <c r="NEI890" s="40"/>
      <c r="NEJ890" s="40"/>
      <c r="NEK890" s="40"/>
      <c r="NEL890" s="40"/>
      <c r="NEM890" s="40"/>
      <c r="NEN890" s="40"/>
      <c r="NEO890" s="40"/>
      <c r="NEP890" s="40"/>
      <c r="NEQ890" s="40"/>
      <c r="NER890" s="40"/>
      <c r="NES890" s="40"/>
      <c r="NET890" s="40"/>
      <c r="NEU890" s="40"/>
      <c r="NEV890" s="40"/>
      <c r="NEW890" s="40"/>
      <c r="NEX890" s="40"/>
      <c r="NEY890" s="40"/>
      <c r="NEZ890" s="40"/>
      <c r="NFA890" s="40"/>
      <c r="NFB890" s="40"/>
      <c r="NFC890" s="40"/>
      <c r="NFD890" s="40"/>
      <c r="NFE890" s="40"/>
      <c r="NFF890" s="40"/>
      <c r="NFG890" s="40"/>
      <c r="NFH890" s="40"/>
      <c r="NFI890" s="40"/>
      <c r="NFJ890" s="40"/>
      <c r="NFK890" s="40"/>
      <c r="NFL890" s="40"/>
      <c r="NFM890" s="40"/>
      <c r="NFN890" s="40"/>
      <c r="NFO890" s="40"/>
      <c r="NFP890" s="40"/>
      <c r="NFQ890" s="40"/>
      <c r="NFR890" s="40"/>
      <c r="NFS890" s="40"/>
      <c r="NFT890" s="40"/>
      <c r="NFU890" s="40"/>
      <c r="NFV890" s="40"/>
      <c r="NFW890" s="40"/>
      <c r="NFX890" s="40"/>
      <c r="NFY890" s="40"/>
      <c r="NFZ890" s="40"/>
      <c r="NGA890" s="40"/>
      <c r="NGB890" s="40"/>
      <c r="NGC890" s="40"/>
      <c r="NGD890" s="40"/>
      <c r="NGE890" s="40"/>
      <c r="NGF890" s="40"/>
      <c r="NGG890" s="40"/>
      <c r="NGH890" s="40"/>
      <c r="NGI890" s="40"/>
      <c r="NGJ890" s="40"/>
      <c r="NGK890" s="40"/>
      <c r="NGL890" s="40"/>
      <c r="NGM890" s="40"/>
      <c r="NGN890" s="40"/>
      <c r="NGO890" s="40"/>
      <c r="NGP890" s="40"/>
      <c r="NGQ890" s="40"/>
      <c r="NGR890" s="40"/>
      <c r="NGS890" s="40"/>
      <c r="NGT890" s="40"/>
      <c r="NGU890" s="40"/>
      <c r="NGV890" s="40"/>
      <c r="NGW890" s="40"/>
      <c r="NGX890" s="40"/>
      <c r="NGY890" s="40"/>
      <c r="NGZ890" s="40"/>
      <c r="NHA890" s="40"/>
      <c r="NHB890" s="40"/>
      <c r="NHC890" s="40"/>
      <c r="NHD890" s="40"/>
      <c r="NHE890" s="40"/>
      <c r="NHF890" s="40"/>
      <c r="NHG890" s="40"/>
      <c r="NHH890" s="40"/>
      <c r="NHI890" s="40"/>
      <c r="NHJ890" s="40"/>
      <c r="NHK890" s="40"/>
      <c r="NHL890" s="40"/>
      <c r="NHM890" s="40"/>
      <c r="NHN890" s="40"/>
      <c r="NHO890" s="40"/>
      <c r="NHP890" s="40"/>
      <c r="NHQ890" s="40"/>
      <c r="NHR890" s="40"/>
      <c r="NHS890" s="40"/>
      <c r="NHT890" s="40"/>
      <c r="NHU890" s="40"/>
      <c r="NHV890" s="40"/>
      <c r="NHW890" s="40"/>
      <c r="NHX890" s="40"/>
      <c r="NHY890" s="40"/>
      <c r="NHZ890" s="40"/>
      <c r="NIA890" s="40"/>
      <c r="NIB890" s="40"/>
      <c r="NIC890" s="40"/>
      <c r="NID890" s="40"/>
      <c r="NIE890" s="40"/>
      <c r="NIF890" s="40"/>
      <c r="NIG890" s="40"/>
      <c r="NIH890" s="40"/>
      <c r="NII890" s="40"/>
      <c r="NIJ890" s="40"/>
      <c r="NIK890" s="40"/>
      <c r="NIL890" s="40"/>
      <c r="NIM890" s="40"/>
      <c r="NIN890" s="40"/>
      <c r="NIO890" s="40"/>
      <c r="NIP890" s="40"/>
      <c r="NIQ890" s="40"/>
      <c r="NIR890" s="40"/>
      <c r="NIS890" s="40"/>
      <c r="NIT890" s="40"/>
      <c r="NIU890" s="40"/>
      <c r="NIV890" s="40"/>
      <c r="NIW890" s="40"/>
      <c r="NIX890" s="40"/>
      <c r="NIY890" s="40"/>
      <c r="NIZ890" s="40"/>
      <c r="NJA890" s="40"/>
      <c r="NJB890" s="40"/>
      <c r="NJC890" s="40"/>
      <c r="NJD890" s="40"/>
      <c r="NJE890" s="40"/>
      <c r="NJF890" s="40"/>
      <c r="NJG890" s="40"/>
      <c r="NJH890" s="40"/>
      <c r="NJI890" s="40"/>
      <c r="NJJ890" s="40"/>
      <c r="NJK890" s="40"/>
      <c r="NJL890" s="40"/>
      <c r="NJM890" s="40"/>
      <c r="NJN890" s="40"/>
      <c r="NJO890" s="40"/>
      <c r="NJP890" s="40"/>
      <c r="NJQ890" s="40"/>
      <c r="NJR890" s="40"/>
      <c r="NJS890" s="40"/>
      <c r="NJT890" s="40"/>
      <c r="NJU890" s="40"/>
      <c r="NJV890" s="40"/>
      <c r="NJW890" s="40"/>
      <c r="NJX890" s="40"/>
      <c r="NJY890" s="40"/>
      <c r="NJZ890" s="40"/>
      <c r="NKA890" s="40"/>
      <c r="NKB890" s="40"/>
      <c r="NKC890" s="40"/>
      <c r="NKD890" s="40"/>
      <c r="NKE890" s="40"/>
      <c r="NKF890" s="40"/>
      <c r="NKG890" s="40"/>
      <c r="NKH890" s="40"/>
      <c r="NKI890" s="40"/>
      <c r="NKJ890" s="40"/>
      <c r="NKK890" s="40"/>
      <c r="NKL890" s="40"/>
      <c r="NKM890" s="40"/>
      <c r="NKN890" s="40"/>
      <c r="NKO890" s="40"/>
      <c r="NKP890" s="40"/>
      <c r="NKQ890" s="40"/>
      <c r="NKR890" s="40"/>
      <c r="NKS890" s="40"/>
      <c r="NKT890" s="40"/>
      <c r="NKU890" s="40"/>
      <c r="NKV890" s="40"/>
      <c r="NKW890" s="40"/>
      <c r="NKX890" s="40"/>
      <c r="NKY890" s="40"/>
      <c r="NKZ890" s="40"/>
      <c r="NLA890" s="40"/>
      <c r="NLB890" s="40"/>
      <c r="NLC890" s="40"/>
      <c r="NLD890" s="40"/>
      <c r="NLE890" s="40"/>
      <c r="NLF890" s="40"/>
      <c r="NLG890" s="40"/>
      <c r="NLH890" s="40"/>
      <c r="NLI890" s="40"/>
      <c r="NLJ890" s="40"/>
      <c r="NLK890" s="40"/>
      <c r="NLL890" s="40"/>
      <c r="NLM890" s="40"/>
      <c r="NLN890" s="40"/>
      <c r="NLO890" s="40"/>
      <c r="NLP890" s="40"/>
      <c r="NLQ890" s="40"/>
      <c r="NLR890" s="40"/>
      <c r="NLS890" s="40"/>
      <c r="NLT890" s="40"/>
      <c r="NLU890" s="40"/>
      <c r="NLV890" s="40"/>
      <c r="NLW890" s="40"/>
      <c r="NLX890" s="40"/>
      <c r="NLY890" s="40"/>
      <c r="NLZ890" s="40"/>
      <c r="NMA890" s="40"/>
      <c r="NMB890" s="40"/>
      <c r="NMC890" s="40"/>
      <c r="NMD890" s="40"/>
      <c r="NME890" s="40"/>
      <c r="NMF890" s="40"/>
      <c r="NMG890" s="40"/>
      <c r="NMH890" s="40"/>
      <c r="NMI890" s="40"/>
      <c r="NMJ890" s="40"/>
      <c r="NMK890" s="40"/>
      <c r="NML890" s="40"/>
      <c r="NMM890" s="40"/>
      <c r="NMN890" s="40"/>
      <c r="NMO890" s="40"/>
      <c r="NMP890" s="40"/>
      <c r="NMQ890" s="40"/>
      <c r="NMR890" s="40"/>
      <c r="NMS890" s="40"/>
      <c r="NMT890" s="40"/>
      <c r="NMU890" s="40"/>
      <c r="NMV890" s="40"/>
      <c r="NMW890" s="40"/>
      <c r="NMX890" s="40"/>
      <c r="NMY890" s="40"/>
      <c r="NMZ890" s="40"/>
      <c r="NNA890" s="40"/>
      <c r="NNB890" s="40"/>
      <c r="NNC890" s="40"/>
      <c r="NND890" s="40"/>
      <c r="NNE890" s="40"/>
      <c r="NNF890" s="40"/>
      <c r="NNG890" s="40"/>
      <c r="NNH890" s="40"/>
      <c r="NNI890" s="40"/>
      <c r="NNJ890" s="40"/>
      <c r="NNK890" s="40"/>
      <c r="NNL890" s="40"/>
      <c r="NNM890" s="40"/>
      <c r="NNN890" s="40"/>
      <c r="NNO890" s="40"/>
      <c r="NNP890" s="40"/>
      <c r="NNQ890" s="40"/>
      <c r="NNR890" s="40"/>
      <c r="NNS890" s="40"/>
      <c r="NNT890" s="40"/>
      <c r="NNU890" s="40"/>
      <c r="NNV890" s="40"/>
      <c r="NNW890" s="40"/>
      <c r="NNX890" s="40"/>
      <c r="NNY890" s="40"/>
      <c r="NNZ890" s="40"/>
      <c r="NOA890" s="40"/>
      <c r="NOB890" s="40"/>
      <c r="NOC890" s="40"/>
      <c r="NOD890" s="40"/>
      <c r="NOE890" s="40"/>
      <c r="NOF890" s="40"/>
      <c r="NOG890" s="40"/>
      <c r="NOH890" s="40"/>
      <c r="NOI890" s="40"/>
      <c r="NOJ890" s="40"/>
      <c r="NOK890" s="40"/>
      <c r="NOL890" s="40"/>
      <c r="NOM890" s="40"/>
      <c r="NON890" s="40"/>
      <c r="NOO890" s="40"/>
      <c r="NOP890" s="40"/>
      <c r="NOQ890" s="40"/>
      <c r="NOR890" s="40"/>
      <c r="NOS890" s="40"/>
      <c r="NOT890" s="40"/>
      <c r="NOU890" s="40"/>
      <c r="NOV890" s="40"/>
      <c r="NOW890" s="40"/>
      <c r="NOX890" s="40"/>
      <c r="NOY890" s="40"/>
      <c r="NOZ890" s="40"/>
      <c r="NPA890" s="40"/>
      <c r="NPB890" s="40"/>
      <c r="NPC890" s="40"/>
      <c r="NPD890" s="40"/>
      <c r="NPE890" s="40"/>
      <c r="NPF890" s="40"/>
      <c r="NPG890" s="40"/>
      <c r="NPH890" s="40"/>
      <c r="NPI890" s="40"/>
      <c r="NPJ890" s="40"/>
      <c r="NPK890" s="40"/>
      <c r="NPL890" s="40"/>
      <c r="NPM890" s="40"/>
      <c r="NPN890" s="40"/>
      <c r="NPO890" s="40"/>
      <c r="NPP890" s="40"/>
      <c r="NPQ890" s="40"/>
      <c r="NPR890" s="40"/>
      <c r="NPS890" s="40"/>
      <c r="NPT890" s="40"/>
      <c r="NPU890" s="40"/>
      <c r="NPV890" s="40"/>
      <c r="NPW890" s="40"/>
      <c r="NPX890" s="40"/>
      <c r="NPY890" s="40"/>
      <c r="NPZ890" s="40"/>
      <c r="NQA890" s="40"/>
      <c r="NQB890" s="40"/>
      <c r="NQC890" s="40"/>
      <c r="NQD890" s="40"/>
      <c r="NQE890" s="40"/>
      <c r="NQF890" s="40"/>
      <c r="NQG890" s="40"/>
      <c r="NQH890" s="40"/>
      <c r="NQI890" s="40"/>
      <c r="NQJ890" s="40"/>
      <c r="NQK890" s="40"/>
      <c r="NQL890" s="40"/>
      <c r="NQM890" s="40"/>
      <c r="NQN890" s="40"/>
      <c r="NQO890" s="40"/>
      <c r="NQP890" s="40"/>
      <c r="NQQ890" s="40"/>
      <c r="NQR890" s="40"/>
      <c r="NQS890" s="40"/>
      <c r="NQT890" s="40"/>
      <c r="NQU890" s="40"/>
      <c r="NQV890" s="40"/>
      <c r="NQW890" s="40"/>
      <c r="NQX890" s="40"/>
      <c r="NQY890" s="40"/>
      <c r="NQZ890" s="40"/>
      <c r="NRA890" s="40"/>
      <c r="NRB890" s="40"/>
      <c r="NRC890" s="40"/>
      <c r="NRD890" s="40"/>
      <c r="NRE890" s="40"/>
      <c r="NRF890" s="40"/>
      <c r="NRG890" s="40"/>
      <c r="NRH890" s="40"/>
      <c r="NRI890" s="40"/>
      <c r="NRJ890" s="40"/>
      <c r="NRK890" s="40"/>
      <c r="NRL890" s="40"/>
      <c r="NRM890" s="40"/>
      <c r="NRN890" s="40"/>
      <c r="NRO890" s="40"/>
      <c r="NRP890" s="40"/>
      <c r="NRQ890" s="40"/>
      <c r="NRR890" s="40"/>
      <c r="NRS890" s="40"/>
      <c r="NRT890" s="40"/>
      <c r="NRU890" s="40"/>
      <c r="NRV890" s="40"/>
      <c r="NRW890" s="40"/>
      <c r="NRX890" s="40"/>
      <c r="NRY890" s="40"/>
      <c r="NRZ890" s="40"/>
      <c r="NSA890" s="40"/>
      <c r="NSB890" s="40"/>
      <c r="NSC890" s="40"/>
      <c r="NSD890" s="40"/>
      <c r="NSE890" s="40"/>
      <c r="NSF890" s="40"/>
      <c r="NSG890" s="40"/>
      <c r="NSH890" s="40"/>
      <c r="NSI890" s="40"/>
      <c r="NSJ890" s="40"/>
      <c r="NSK890" s="40"/>
      <c r="NSL890" s="40"/>
      <c r="NSM890" s="40"/>
      <c r="NSN890" s="40"/>
      <c r="NSO890" s="40"/>
      <c r="NSP890" s="40"/>
      <c r="NSQ890" s="40"/>
      <c r="NSR890" s="40"/>
      <c r="NSS890" s="40"/>
      <c r="NST890" s="40"/>
      <c r="NSU890" s="40"/>
      <c r="NSV890" s="40"/>
      <c r="NSW890" s="40"/>
      <c r="NSX890" s="40"/>
      <c r="NSY890" s="40"/>
      <c r="NSZ890" s="40"/>
      <c r="NTA890" s="40"/>
      <c r="NTB890" s="40"/>
      <c r="NTC890" s="40"/>
      <c r="NTD890" s="40"/>
      <c r="NTE890" s="40"/>
      <c r="NTF890" s="40"/>
      <c r="NTG890" s="40"/>
      <c r="NTH890" s="40"/>
      <c r="NTI890" s="40"/>
      <c r="NTJ890" s="40"/>
      <c r="NTK890" s="40"/>
      <c r="NTL890" s="40"/>
      <c r="NTM890" s="40"/>
      <c r="NTN890" s="40"/>
      <c r="NTO890" s="40"/>
      <c r="NTP890" s="40"/>
      <c r="NTQ890" s="40"/>
      <c r="NTR890" s="40"/>
      <c r="NTS890" s="40"/>
      <c r="NTT890" s="40"/>
      <c r="NTU890" s="40"/>
      <c r="NTV890" s="40"/>
      <c r="NTW890" s="40"/>
      <c r="NTX890" s="40"/>
      <c r="NTY890" s="40"/>
      <c r="NTZ890" s="40"/>
      <c r="NUA890" s="40"/>
      <c r="NUB890" s="40"/>
      <c r="NUC890" s="40"/>
      <c r="NUD890" s="40"/>
      <c r="NUE890" s="40"/>
      <c r="NUF890" s="40"/>
      <c r="NUG890" s="40"/>
      <c r="NUH890" s="40"/>
      <c r="NUI890" s="40"/>
      <c r="NUJ890" s="40"/>
      <c r="NUK890" s="40"/>
      <c r="NUL890" s="40"/>
      <c r="NUM890" s="40"/>
      <c r="NUN890" s="40"/>
      <c r="NUO890" s="40"/>
      <c r="NUP890" s="40"/>
      <c r="NUQ890" s="40"/>
      <c r="NUR890" s="40"/>
      <c r="NUS890" s="40"/>
      <c r="NUT890" s="40"/>
      <c r="NUU890" s="40"/>
      <c r="NUV890" s="40"/>
      <c r="NUW890" s="40"/>
      <c r="NUX890" s="40"/>
      <c r="NUY890" s="40"/>
      <c r="NUZ890" s="40"/>
      <c r="NVA890" s="40"/>
      <c r="NVB890" s="40"/>
      <c r="NVC890" s="40"/>
      <c r="NVD890" s="40"/>
      <c r="NVE890" s="40"/>
      <c r="NVF890" s="40"/>
      <c r="NVG890" s="40"/>
      <c r="NVH890" s="40"/>
      <c r="NVI890" s="40"/>
      <c r="NVJ890" s="40"/>
      <c r="NVK890" s="40"/>
      <c r="NVL890" s="40"/>
      <c r="NVM890" s="40"/>
      <c r="NVN890" s="40"/>
      <c r="NVO890" s="40"/>
      <c r="NVP890" s="40"/>
      <c r="NVQ890" s="40"/>
      <c r="NVR890" s="40"/>
      <c r="NVS890" s="40"/>
      <c r="NVT890" s="40"/>
      <c r="NVU890" s="40"/>
      <c r="NVV890" s="40"/>
      <c r="NVW890" s="40"/>
      <c r="NVX890" s="40"/>
      <c r="NVY890" s="40"/>
      <c r="NVZ890" s="40"/>
      <c r="NWA890" s="40"/>
      <c r="NWB890" s="40"/>
      <c r="NWC890" s="40"/>
      <c r="NWD890" s="40"/>
      <c r="NWE890" s="40"/>
      <c r="NWF890" s="40"/>
      <c r="NWG890" s="40"/>
      <c r="NWH890" s="40"/>
      <c r="NWI890" s="40"/>
      <c r="NWJ890" s="40"/>
      <c r="NWK890" s="40"/>
      <c r="NWL890" s="40"/>
      <c r="NWM890" s="40"/>
      <c r="NWN890" s="40"/>
      <c r="NWO890" s="40"/>
      <c r="NWP890" s="40"/>
      <c r="NWQ890" s="40"/>
      <c r="NWR890" s="40"/>
      <c r="NWS890" s="40"/>
      <c r="NWT890" s="40"/>
      <c r="NWU890" s="40"/>
      <c r="NWV890" s="40"/>
      <c r="NWW890" s="40"/>
      <c r="NWX890" s="40"/>
      <c r="NWY890" s="40"/>
      <c r="NWZ890" s="40"/>
      <c r="NXA890" s="40"/>
      <c r="NXB890" s="40"/>
      <c r="NXC890" s="40"/>
      <c r="NXD890" s="40"/>
      <c r="NXE890" s="40"/>
      <c r="NXF890" s="40"/>
      <c r="NXG890" s="40"/>
      <c r="NXH890" s="40"/>
      <c r="NXI890" s="40"/>
      <c r="NXJ890" s="40"/>
      <c r="NXK890" s="40"/>
      <c r="NXL890" s="40"/>
      <c r="NXM890" s="40"/>
      <c r="NXN890" s="40"/>
      <c r="NXO890" s="40"/>
      <c r="NXP890" s="40"/>
      <c r="NXQ890" s="40"/>
      <c r="NXR890" s="40"/>
      <c r="NXS890" s="40"/>
      <c r="NXT890" s="40"/>
      <c r="NXU890" s="40"/>
      <c r="NXV890" s="40"/>
      <c r="NXW890" s="40"/>
      <c r="NXX890" s="40"/>
      <c r="NXY890" s="40"/>
      <c r="NXZ890" s="40"/>
      <c r="NYA890" s="40"/>
      <c r="NYB890" s="40"/>
      <c r="NYC890" s="40"/>
      <c r="NYD890" s="40"/>
      <c r="NYE890" s="40"/>
      <c r="NYF890" s="40"/>
      <c r="NYG890" s="40"/>
      <c r="NYH890" s="40"/>
      <c r="NYI890" s="40"/>
      <c r="NYJ890" s="40"/>
      <c r="NYK890" s="40"/>
      <c r="NYL890" s="40"/>
      <c r="NYM890" s="40"/>
      <c r="NYN890" s="40"/>
      <c r="NYO890" s="40"/>
      <c r="NYP890" s="40"/>
      <c r="NYQ890" s="40"/>
      <c r="NYR890" s="40"/>
      <c r="NYS890" s="40"/>
      <c r="NYT890" s="40"/>
      <c r="NYU890" s="40"/>
      <c r="NYV890" s="40"/>
      <c r="NYW890" s="40"/>
      <c r="NYX890" s="40"/>
      <c r="NYY890" s="40"/>
      <c r="NYZ890" s="40"/>
      <c r="NZA890" s="40"/>
      <c r="NZB890" s="40"/>
      <c r="NZC890" s="40"/>
      <c r="NZD890" s="40"/>
      <c r="NZE890" s="40"/>
      <c r="NZF890" s="40"/>
      <c r="NZG890" s="40"/>
      <c r="NZH890" s="40"/>
      <c r="NZI890" s="40"/>
      <c r="NZJ890" s="40"/>
      <c r="NZK890" s="40"/>
      <c r="NZL890" s="40"/>
      <c r="NZM890" s="40"/>
      <c r="NZN890" s="40"/>
      <c r="NZO890" s="40"/>
      <c r="NZP890" s="40"/>
      <c r="NZQ890" s="40"/>
      <c r="NZR890" s="40"/>
      <c r="NZS890" s="40"/>
      <c r="NZT890" s="40"/>
      <c r="NZU890" s="40"/>
      <c r="NZV890" s="40"/>
      <c r="NZW890" s="40"/>
      <c r="NZX890" s="40"/>
      <c r="NZY890" s="40"/>
      <c r="NZZ890" s="40"/>
      <c r="OAA890" s="40"/>
      <c r="OAB890" s="40"/>
      <c r="OAC890" s="40"/>
      <c r="OAD890" s="40"/>
      <c r="OAE890" s="40"/>
      <c r="OAF890" s="40"/>
      <c r="OAG890" s="40"/>
      <c r="OAH890" s="40"/>
      <c r="OAI890" s="40"/>
      <c r="OAJ890" s="40"/>
      <c r="OAK890" s="40"/>
      <c r="OAL890" s="40"/>
      <c r="OAM890" s="40"/>
      <c r="OAN890" s="40"/>
      <c r="OAO890" s="40"/>
      <c r="OAP890" s="40"/>
      <c r="OAQ890" s="40"/>
      <c r="OAR890" s="40"/>
      <c r="OAS890" s="40"/>
      <c r="OAT890" s="40"/>
      <c r="OAU890" s="40"/>
      <c r="OAV890" s="40"/>
      <c r="OAW890" s="40"/>
      <c r="OAX890" s="40"/>
      <c r="OAY890" s="40"/>
      <c r="OAZ890" s="40"/>
      <c r="OBA890" s="40"/>
      <c r="OBB890" s="40"/>
      <c r="OBC890" s="40"/>
      <c r="OBD890" s="40"/>
      <c r="OBE890" s="40"/>
      <c r="OBF890" s="40"/>
      <c r="OBG890" s="40"/>
      <c r="OBH890" s="40"/>
      <c r="OBI890" s="40"/>
      <c r="OBJ890" s="40"/>
      <c r="OBK890" s="40"/>
      <c r="OBL890" s="40"/>
      <c r="OBM890" s="40"/>
      <c r="OBN890" s="40"/>
      <c r="OBO890" s="40"/>
      <c r="OBP890" s="40"/>
      <c r="OBQ890" s="40"/>
      <c r="OBR890" s="40"/>
      <c r="OBS890" s="40"/>
      <c r="OBT890" s="40"/>
      <c r="OBU890" s="40"/>
      <c r="OBV890" s="40"/>
      <c r="OBW890" s="40"/>
      <c r="OBX890" s="40"/>
      <c r="OBY890" s="40"/>
      <c r="OBZ890" s="40"/>
      <c r="OCA890" s="40"/>
      <c r="OCB890" s="40"/>
      <c r="OCC890" s="40"/>
      <c r="OCD890" s="40"/>
      <c r="OCE890" s="40"/>
      <c r="OCF890" s="40"/>
      <c r="OCG890" s="40"/>
      <c r="OCH890" s="40"/>
      <c r="OCI890" s="40"/>
      <c r="OCJ890" s="40"/>
      <c r="OCK890" s="40"/>
      <c r="OCL890" s="40"/>
      <c r="OCM890" s="40"/>
      <c r="OCN890" s="40"/>
      <c r="OCO890" s="40"/>
      <c r="OCP890" s="40"/>
      <c r="OCQ890" s="40"/>
      <c r="OCR890" s="40"/>
      <c r="OCS890" s="40"/>
      <c r="OCT890" s="40"/>
      <c r="OCU890" s="40"/>
      <c r="OCV890" s="40"/>
      <c r="OCW890" s="40"/>
      <c r="OCX890" s="40"/>
      <c r="OCY890" s="40"/>
      <c r="OCZ890" s="40"/>
      <c r="ODA890" s="40"/>
      <c r="ODB890" s="40"/>
      <c r="ODC890" s="40"/>
      <c r="ODD890" s="40"/>
      <c r="ODE890" s="40"/>
      <c r="ODF890" s="40"/>
      <c r="ODG890" s="40"/>
      <c r="ODH890" s="40"/>
      <c r="ODI890" s="40"/>
      <c r="ODJ890" s="40"/>
      <c r="ODK890" s="40"/>
      <c r="ODL890" s="40"/>
      <c r="ODM890" s="40"/>
      <c r="ODN890" s="40"/>
      <c r="ODO890" s="40"/>
      <c r="ODP890" s="40"/>
      <c r="ODQ890" s="40"/>
      <c r="ODR890" s="40"/>
      <c r="ODS890" s="40"/>
      <c r="ODT890" s="40"/>
      <c r="ODU890" s="40"/>
      <c r="ODV890" s="40"/>
      <c r="ODW890" s="40"/>
      <c r="ODX890" s="40"/>
      <c r="ODY890" s="40"/>
      <c r="ODZ890" s="40"/>
      <c r="OEA890" s="40"/>
      <c r="OEB890" s="40"/>
      <c r="OEC890" s="40"/>
      <c r="OED890" s="40"/>
      <c r="OEE890" s="40"/>
      <c r="OEF890" s="40"/>
      <c r="OEG890" s="40"/>
      <c r="OEH890" s="40"/>
      <c r="OEI890" s="40"/>
      <c r="OEJ890" s="40"/>
      <c r="OEK890" s="40"/>
      <c r="OEL890" s="40"/>
      <c r="OEM890" s="40"/>
      <c r="OEN890" s="40"/>
      <c r="OEO890" s="40"/>
      <c r="OEP890" s="40"/>
      <c r="OEQ890" s="40"/>
      <c r="OER890" s="40"/>
      <c r="OES890" s="40"/>
      <c r="OET890" s="40"/>
      <c r="OEU890" s="40"/>
      <c r="OEV890" s="40"/>
      <c r="OEW890" s="40"/>
      <c r="OEX890" s="40"/>
      <c r="OEY890" s="40"/>
      <c r="OEZ890" s="40"/>
      <c r="OFA890" s="40"/>
      <c r="OFB890" s="40"/>
      <c r="OFC890" s="40"/>
      <c r="OFD890" s="40"/>
      <c r="OFE890" s="40"/>
      <c r="OFF890" s="40"/>
      <c r="OFG890" s="40"/>
      <c r="OFH890" s="40"/>
      <c r="OFI890" s="40"/>
      <c r="OFJ890" s="40"/>
      <c r="OFK890" s="40"/>
      <c r="OFL890" s="40"/>
      <c r="OFM890" s="40"/>
      <c r="OFN890" s="40"/>
      <c r="OFO890" s="40"/>
      <c r="OFP890" s="40"/>
      <c r="OFQ890" s="40"/>
      <c r="OFR890" s="40"/>
      <c r="OFS890" s="40"/>
      <c r="OFT890" s="40"/>
      <c r="OFU890" s="40"/>
      <c r="OFV890" s="40"/>
      <c r="OFW890" s="40"/>
      <c r="OFX890" s="40"/>
      <c r="OFY890" s="40"/>
      <c r="OFZ890" s="40"/>
      <c r="OGA890" s="40"/>
      <c r="OGB890" s="40"/>
      <c r="OGC890" s="40"/>
      <c r="OGD890" s="40"/>
      <c r="OGE890" s="40"/>
      <c r="OGF890" s="40"/>
      <c r="OGG890" s="40"/>
      <c r="OGH890" s="40"/>
      <c r="OGI890" s="40"/>
      <c r="OGJ890" s="40"/>
      <c r="OGK890" s="40"/>
      <c r="OGL890" s="40"/>
      <c r="OGM890" s="40"/>
      <c r="OGN890" s="40"/>
      <c r="OGO890" s="40"/>
      <c r="OGP890" s="40"/>
      <c r="OGQ890" s="40"/>
      <c r="OGR890" s="40"/>
      <c r="OGS890" s="40"/>
      <c r="OGT890" s="40"/>
      <c r="OGU890" s="40"/>
      <c r="OGV890" s="40"/>
      <c r="OGW890" s="40"/>
      <c r="OGX890" s="40"/>
      <c r="OGY890" s="40"/>
      <c r="OGZ890" s="40"/>
      <c r="OHA890" s="40"/>
      <c r="OHB890" s="40"/>
      <c r="OHC890" s="40"/>
      <c r="OHD890" s="40"/>
      <c r="OHE890" s="40"/>
      <c r="OHF890" s="40"/>
      <c r="OHG890" s="40"/>
      <c r="OHH890" s="40"/>
      <c r="OHI890" s="40"/>
      <c r="OHJ890" s="40"/>
      <c r="OHK890" s="40"/>
      <c r="OHL890" s="40"/>
      <c r="OHM890" s="40"/>
      <c r="OHN890" s="40"/>
      <c r="OHO890" s="40"/>
      <c r="OHP890" s="40"/>
      <c r="OHQ890" s="40"/>
      <c r="OHR890" s="40"/>
      <c r="OHS890" s="40"/>
      <c r="OHT890" s="40"/>
      <c r="OHU890" s="40"/>
      <c r="OHV890" s="40"/>
      <c r="OHW890" s="40"/>
      <c r="OHX890" s="40"/>
      <c r="OHY890" s="40"/>
      <c r="OHZ890" s="40"/>
      <c r="OIA890" s="40"/>
      <c r="OIB890" s="40"/>
      <c r="OIC890" s="40"/>
      <c r="OID890" s="40"/>
      <c r="OIE890" s="40"/>
      <c r="OIF890" s="40"/>
      <c r="OIG890" s="40"/>
      <c r="OIH890" s="40"/>
      <c r="OII890" s="40"/>
      <c r="OIJ890" s="40"/>
      <c r="OIK890" s="40"/>
      <c r="OIL890" s="40"/>
      <c r="OIM890" s="40"/>
      <c r="OIN890" s="40"/>
      <c r="OIO890" s="40"/>
      <c r="OIP890" s="40"/>
      <c r="OIQ890" s="40"/>
      <c r="OIR890" s="40"/>
      <c r="OIS890" s="40"/>
      <c r="OIT890" s="40"/>
      <c r="OIU890" s="40"/>
      <c r="OIV890" s="40"/>
      <c r="OIW890" s="40"/>
      <c r="OIX890" s="40"/>
      <c r="OIY890" s="40"/>
      <c r="OIZ890" s="40"/>
      <c r="OJA890" s="40"/>
      <c r="OJB890" s="40"/>
      <c r="OJC890" s="40"/>
      <c r="OJD890" s="40"/>
      <c r="OJE890" s="40"/>
      <c r="OJF890" s="40"/>
      <c r="OJG890" s="40"/>
      <c r="OJH890" s="40"/>
      <c r="OJI890" s="40"/>
      <c r="OJJ890" s="40"/>
      <c r="OJK890" s="40"/>
      <c r="OJL890" s="40"/>
      <c r="OJM890" s="40"/>
      <c r="OJN890" s="40"/>
      <c r="OJO890" s="40"/>
      <c r="OJP890" s="40"/>
      <c r="OJQ890" s="40"/>
      <c r="OJR890" s="40"/>
      <c r="OJS890" s="40"/>
      <c r="OJT890" s="40"/>
      <c r="OJU890" s="40"/>
      <c r="OJV890" s="40"/>
      <c r="OJW890" s="40"/>
      <c r="OJX890" s="40"/>
      <c r="OJY890" s="40"/>
      <c r="OJZ890" s="40"/>
      <c r="OKA890" s="40"/>
      <c r="OKB890" s="40"/>
      <c r="OKC890" s="40"/>
      <c r="OKD890" s="40"/>
      <c r="OKE890" s="40"/>
      <c r="OKF890" s="40"/>
      <c r="OKG890" s="40"/>
      <c r="OKH890" s="40"/>
      <c r="OKI890" s="40"/>
      <c r="OKJ890" s="40"/>
      <c r="OKK890" s="40"/>
      <c r="OKL890" s="40"/>
      <c r="OKM890" s="40"/>
      <c r="OKN890" s="40"/>
      <c r="OKO890" s="40"/>
      <c r="OKP890" s="40"/>
      <c r="OKQ890" s="40"/>
      <c r="OKR890" s="40"/>
      <c r="OKS890" s="40"/>
      <c r="OKT890" s="40"/>
      <c r="OKU890" s="40"/>
      <c r="OKV890" s="40"/>
      <c r="OKW890" s="40"/>
      <c r="OKX890" s="40"/>
      <c r="OKY890" s="40"/>
      <c r="OKZ890" s="40"/>
      <c r="OLA890" s="40"/>
      <c r="OLB890" s="40"/>
      <c r="OLC890" s="40"/>
      <c r="OLD890" s="40"/>
      <c r="OLE890" s="40"/>
      <c r="OLF890" s="40"/>
      <c r="OLG890" s="40"/>
      <c r="OLH890" s="40"/>
      <c r="OLI890" s="40"/>
      <c r="OLJ890" s="40"/>
      <c r="OLK890" s="40"/>
      <c r="OLL890" s="40"/>
      <c r="OLM890" s="40"/>
      <c r="OLN890" s="40"/>
      <c r="OLO890" s="40"/>
      <c r="OLP890" s="40"/>
      <c r="OLQ890" s="40"/>
      <c r="OLR890" s="40"/>
      <c r="OLS890" s="40"/>
      <c r="OLT890" s="40"/>
      <c r="OLU890" s="40"/>
      <c r="OLV890" s="40"/>
      <c r="OLW890" s="40"/>
      <c r="OLX890" s="40"/>
      <c r="OLY890" s="40"/>
      <c r="OLZ890" s="40"/>
      <c r="OMA890" s="40"/>
      <c r="OMB890" s="40"/>
      <c r="OMC890" s="40"/>
      <c r="OMD890" s="40"/>
      <c r="OME890" s="40"/>
      <c r="OMF890" s="40"/>
      <c r="OMG890" s="40"/>
      <c r="OMH890" s="40"/>
      <c r="OMI890" s="40"/>
      <c r="OMJ890" s="40"/>
      <c r="OMK890" s="40"/>
      <c r="OML890" s="40"/>
      <c r="OMM890" s="40"/>
      <c r="OMN890" s="40"/>
      <c r="OMO890" s="40"/>
      <c r="OMP890" s="40"/>
      <c r="OMQ890" s="40"/>
      <c r="OMR890" s="40"/>
      <c r="OMS890" s="40"/>
      <c r="OMT890" s="40"/>
      <c r="OMU890" s="40"/>
      <c r="OMV890" s="40"/>
      <c r="OMW890" s="40"/>
      <c r="OMX890" s="40"/>
      <c r="OMY890" s="40"/>
      <c r="OMZ890" s="40"/>
      <c r="ONA890" s="40"/>
      <c r="ONB890" s="40"/>
      <c r="ONC890" s="40"/>
      <c r="OND890" s="40"/>
      <c r="ONE890" s="40"/>
      <c r="ONF890" s="40"/>
      <c r="ONG890" s="40"/>
      <c r="ONH890" s="40"/>
      <c r="ONI890" s="40"/>
      <c r="ONJ890" s="40"/>
      <c r="ONK890" s="40"/>
      <c r="ONL890" s="40"/>
      <c r="ONM890" s="40"/>
      <c r="ONN890" s="40"/>
      <c r="ONO890" s="40"/>
      <c r="ONP890" s="40"/>
      <c r="ONQ890" s="40"/>
      <c r="ONR890" s="40"/>
      <c r="ONS890" s="40"/>
      <c r="ONT890" s="40"/>
      <c r="ONU890" s="40"/>
      <c r="ONV890" s="40"/>
      <c r="ONW890" s="40"/>
      <c r="ONX890" s="40"/>
      <c r="ONY890" s="40"/>
      <c r="ONZ890" s="40"/>
      <c r="OOA890" s="40"/>
      <c r="OOB890" s="40"/>
      <c r="OOC890" s="40"/>
      <c r="OOD890" s="40"/>
      <c r="OOE890" s="40"/>
      <c r="OOF890" s="40"/>
      <c r="OOG890" s="40"/>
      <c r="OOH890" s="40"/>
      <c r="OOI890" s="40"/>
      <c r="OOJ890" s="40"/>
      <c r="OOK890" s="40"/>
      <c r="OOL890" s="40"/>
      <c r="OOM890" s="40"/>
      <c r="OON890" s="40"/>
      <c r="OOO890" s="40"/>
      <c r="OOP890" s="40"/>
      <c r="OOQ890" s="40"/>
      <c r="OOR890" s="40"/>
      <c r="OOS890" s="40"/>
      <c r="OOT890" s="40"/>
      <c r="OOU890" s="40"/>
      <c r="OOV890" s="40"/>
      <c r="OOW890" s="40"/>
      <c r="OOX890" s="40"/>
      <c r="OOY890" s="40"/>
      <c r="OOZ890" s="40"/>
      <c r="OPA890" s="40"/>
      <c r="OPB890" s="40"/>
      <c r="OPC890" s="40"/>
      <c r="OPD890" s="40"/>
      <c r="OPE890" s="40"/>
      <c r="OPF890" s="40"/>
      <c r="OPG890" s="40"/>
      <c r="OPH890" s="40"/>
      <c r="OPI890" s="40"/>
      <c r="OPJ890" s="40"/>
      <c r="OPK890" s="40"/>
      <c r="OPL890" s="40"/>
      <c r="OPM890" s="40"/>
      <c r="OPN890" s="40"/>
      <c r="OPO890" s="40"/>
      <c r="OPP890" s="40"/>
      <c r="OPQ890" s="40"/>
      <c r="OPR890" s="40"/>
      <c r="OPS890" s="40"/>
      <c r="OPT890" s="40"/>
      <c r="OPU890" s="40"/>
      <c r="OPV890" s="40"/>
      <c r="OPW890" s="40"/>
      <c r="OPX890" s="40"/>
      <c r="OPY890" s="40"/>
      <c r="OPZ890" s="40"/>
      <c r="OQA890" s="40"/>
      <c r="OQB890" s="40"/>
      <c r="OQC890" s="40"/>
      <c r="OQD890" s="40"/>
      <c r="OQE890" s="40"/>
      <c r="OQF890" s="40"/>
      <c r="OQG890" s="40"/>
      <c r="OQH890" s="40"/>
      <c r="OQI890" s="40"/>
      <c r="OQJ890" s="40"/>
      <c r="OQK890" s="40"/>
      <c r="OQL890" s="40"/>
      <c r="OQM890" s="40"/>
      <c r="OQN890" s="40"/>
      <c r="OQO890" s="40"/>
      <c r="OQP890" s="40"/>
      <c r="OQQ890" s="40"/>
      <c r="OQR890" s="40"/>
      <c r="OQS890" s="40"/>
      <c r="OQT890" s="40"/>
      <c r="OQU890" s="40"/>
      <c r="OQV890" s="40"/>
      <c r="OQW890" s="40"/>
      <c r="OQX890" s="40"/>
      <c r="OQY890" s="40"/>
      <c r="OQZ890" s="40"/>
      <c r="ORA890" s="40"/>
      <c r="ORB890" s="40"/>
      <c r="ORC890" s="40"/>
      <c r="ORD890" s="40"/>
      <c r="ORE890" s="40"/>
      <c r="ORF890" s="40"/>
      <c r="ORG890" s="40"/>
      <c r="ORH890" s="40"/>
      <c r="ORI890" s="40"/>
      <c r="ORJ890" s="40"/>
      <c r="ORK890" s="40"/>
      <c r="ORL890" s="40"/>
      <c r="ORM890" s="40"/>
      <c r="ORN890" s="40"/>
      <c r="ORO890" s="40"/>
      <c r="ORP890" s="40"/>
      <c r="ORQ890" s="40"/>
      <c r="ORR890" s="40"/>
      <c r="ORS890" s="40"/>
      <c r="ORT890" s="40"/>
      <c r="ORU890" s="40"/>
      <c r="ORV890" s="40"/>
      <c r="ORW890" s="40"/>
      <c r="ORX890" s="40"/>
      <c r="ORY890" s="40"/>
      <c r="ORZ890" s="40"/>
      <c r="OSA890" s="40"/>
      <c r="OSB890" s="40"/>
      <c r="OSC890" s="40"/>
      <c r="OSD890" s="40"/>
      <c r="OSE890" s="40"/>
      <c r="OSF890" s="40"/>
      <c r="OSG890" s="40"/>
      <c r="OSH890" s="40"/>
      <c r="OSI890" s="40"/>
      <c r="OSJ890" s="40"/>
      <c r="OSK890" s="40"/>
      <c r="OSL890" s="40"/>
      <c r="OSM890" s="40"/>
      <c r="OSN890" s="40"/>
      <c r="OSO890" s="40"/>
      <c r="OSP890" s="40"/>
      <c r="OSQ890" s="40"/>
      <c r="OSR890" s="40"/>
      <c r="OSS890" s="40"/>
      <c r="OST890" s="40"/>
      <c r="OSU890" s="40"/>
      <c r="OSV890" s="40"/>
      <c r="OSW890" s="40"/>
      <c r="OSX890" s="40"/>
      <c r="OSY890" s="40"/>
      <c r="OSZ890" s="40"/>
      <c r="OTA890" s="40"/>
      <c r="OTB890" s="40"/>
      <c r="OTC890" s="40"/>
      <c r="OTD890" s="40"/>
      <c r="OTE890" s="40"/>
      <c r="OTF890" s="40"/>
      <c r="OTG890" s="40"/>
      <c r="OTH890" s="40"/>
      <c r="OTI890" s="40"/>
      <c r="OTJ890" s="40"/>
      <c r="OTK890" s="40"/>
      <c r="OTL890" s="40"/>
      <c r="OTM890" s="40"/>
      <c r="OTN890" s="40"/>
      <c r="OTO890" s="40"/>
      <c r="OTP890" s="40"/>
      <c r="OTQ890" s="40"/>
      <c r="OTR890" s="40"/>
      <c r="OTS890" s="40"/>
      <c r="OTT890" s="40"/>
      <c r="OTU890" s="40"/>
      <c r="OTV890" s="40"/>
      <c r="OTW890" s="40"/>
      <c r="OTX890" s="40"/>
      <c r="OTY890" s="40"/>
      <c r="OTZ890" s="40"/>
      <c r="OUA890" s="40"/>
      <c r="OUB890" s="40"/>
      <c r="OUC890" s="40"/>
      <c r="OUD890" s="40"/>
      <c r="OUE890" s="40"/>
      <c r="OUF890" s="40"/>
      <c r="OUG890" s="40"/>
      <c r="OUH890" s="40"/>
      <c r="OUI890" s="40"/>
      <c r="OUJ890" s="40"/>
      <c r="OUK890" s="40"/>
      <c r="OUL890" s="40"/>
      <c r="OUM890" s="40"/>
      <c r="OUN890" s="40"/>
      <c r="OUO890" s="40"/>
      <c r="OUP890" s="40"/>
      <c r="OUQ890" s="40"/>
      <c r="OUR890" s="40"/>
      <c r="OUS890" s="40"/>
      <c r="OUT890" s="40"/>
      <c r="OUU890" s="40"/>
      <c r="OUV890" s="40"/>
      <c r="OUW890" s="40"/>
      <c r="OUX890" s="40"/>
      <c r="OUY890" s="40"/>
      <c r="OUZ890" s="40"/>
      <c r="OVA890" s="40"/>
      <c r="OVB890" s="40"/>
      <c r="OVC890" s="40"/>
      <c r="OVD890" s="40"/>
      <c r="OVE890" s="40"/>
      <c r="OVF890" s="40"/>
      <c r="OVG890" s="40"/>
      <c r="OVH890" s="40"/>
      <c r="OVI890" s="40"/>
      <c r="OVJ890" s="40"/>
      <c r="OVK890" s="40"/>
      <c r="OVL890" s="40"/>
      <c r="OVM890" s="40"/>
      <c r="OVN890" s="40"/>
      <c r="OVO890" s="40"/>
      <c r="OVP890" s="40"/>
      <c r="OVQ890" s="40"/>
      <c r="OVR890" s="40"/>
      <c r="OVS890" s="40"/>
      <c r="OVT890" s="40"/>
      <c r="OVU890" s="40"/>
      <c r="OVV890" s="40"/>
      <c r="OVW890" s="40"/>
      <c r="OVX890" s="40"/>
      <c r="OVY890" s="40"/>
      <c r="OVZ890" s="40"/>
      <c r="OWA890" s="40"/>
      <c r="OWB890" s="40"/>
      <c r="OWC890" s="40"/>
      <c r="OWD890" s="40"/>
      <c r="OWE890" s="40"/>
      <c r="OWF890" s="40"/>
      <c r="OWG890" s="40"/>
      <c r="OWH890" s="40"/>
      <c r="OWI890" s="40"/>
      <c r="OWJ890" s="40"/>
      <c r="OWK890" s="40"/>
      <c r="OWL890" s="40"/>
      <c r="OWM890" s="40"/>
      <c r="OWN890" s="40"/>
      <c r="OWO890" s="40"/>
      <c r="OWP890" s="40"/>
      <c r="OWQ890" s="40"/>
      <c r="OWR890" s="40"/>
      <c r="OWS890" s="40"/>
      <c r="OWT890" s="40"/>
      <c r="OWU890" s="40"/>
      <c r="OWV890" s="40"/>
      <c r="OWW890" s="40"/>
      <c r="OWX890" s="40"/>
      <c r="OWY890" s="40"/>
      <c r="OWZ890" s="40"/>
      <c r="OXA890" s="40"/>
      <c r="OXB890" s="40"/>
      <c r="OXC890" s="40"/>
      <c r="OXD890" s="40"/>
      <c r="OXE890" s="40"/>
      <c r="OXF890" s="40"/>
      <c r="OXG890" s="40"/>
      <c r="OXH890" s="40"/>
      <c r="OXI890" s="40"/>
      <c r="OXJ890" s="40"/>
      <c r="OXK890" s="40"/>
      <c r="OXL890" s="40"/>
      <c r="OXM890" s="40"/>
      <c r="OXN890" s="40"/>
      <c r="OXO890" s="40"/>
      <c r="OXP890" s="40"/>
      <c r="OXQ890" s="40"/>
      <c r="OXR890" s="40"/>
      <c r="OXS890" s="40"/>
      <c r="OXT890" s="40"/>
      <c r="OXU890" s="40"/>
      <c r="OXV890" s="40"/>
      <c r="OXW890" s="40"/>
      <c r="OXX890" s="40"/>
      <c r="OXY890" s="40"/>
      <c r="OXZ890" s="40"/>
      <c r="OYA890" s="40"/>
      <c r="OYB890" s="40"/>
      <c r="OYC890" s="40"/>
      <c r="OYD890" s="40"/>
      <c r="OYE890" s="40"/>
      <c r="OYF890" s="40"/>
      <c r="OYG890" s="40"/>
      <c r="OYH890" s="40"/>
      <c r="OYI890" s="40"/>
      <c r="OYJ890" s="40"/>
      <c r="OYK890" s="40"/>
      <c r="OYL890" s="40"/>
      <c r="OYM890" s="40"/>
      <c r="OYN890" s="40"/>
      <c r="OYO890" s="40"/>
      <c r="OYP890" s="40"/>
      <c r="OYQ890" s="40"/>
      <c r="OYR890" s="40"/>
      <c r="OYS890" s="40"/>
      <c r="OYT890" s="40"/>
      <c r="OYU890" s="40"/>
      <c r="OYV890" s="40"/>
      <c r="OYW890" s="40"/>
      <c r="OYX890" s="40"/>
      <c r="OYY890" s="40"/>
      <c r="OYZ890" s="40"/>
      <c r="OZA890" s="40"/>
      <c r="OZB890" s="40"/>
      <c r="OZC890" s="40"/>
      <c r="OZD890" s="40"/>
      <c r="OZE890" s="40"/>
      <c r="OZF890" s="40"/>
      <c r="OZG890" s="40"/>
      <c r="OZH890" s="40"/>
      <c r="OZI890" s="40"/>
      <c r="OZJ890" s="40"/>
      <c r="OZK890" s="40"/>
      <c r="OZL890" s="40"/>
      <c r="OZM890" s="40"/>
      <c r="OZN890" s="40"/>
      <c r="OZO890" s="40"/>
      <c r="OZP890" s="40"/>
      <c r="OZQ890" s="40"/>
      <c r="OZR890" s="40"/>
      <c r="OZS890" s="40"/>
      <c r="OZT890" s="40"/>
      <c r="OZU890" s="40"/>
      <c r="OZV890" s="40"/>
      <c r="OZW890" s="40"/>
      <c r="OZX890" s="40"/>
      <c r="OZY890" s="40"/>
      <c r="OZZ890" s="40"/>
      <c r="PAA890" s="40"/>
      <c r="PAB890" s="40"/>
      <c r="PAC890" s="40"/>
      <c r="PAD890" s="40"/>
      <c r="PAE890" s="40"/>
      <c r="PAF890" s="40"/>
      <c r="PAG890" s="40"/>
      <c r="PAH890" s="40"/>
      <c r="PAI890" s="40"/>
      <c r="PAJ890" s="40"/>
      <c r="PAK890" s="40"/>
      <c r="PAL890" s="40"/>
      <c r="PAM890" s="40"/>
      <c r="PAN890" s="40"/>
      <c r="PAO890" s="40"/>
      <c r="PAP890" s="40"/>
      <c r="PAQ890" s="40"/>
      <c r="PAR890" s="40"/>
      <c r="PAS890" s="40"/>
      <c r="PAT890" s="40"/>
      <c r="PAU890" s="40"/>
      <c r="PAV890" s="40"/>
      <c r="PAW890" s="40"/>
      <c r="PAX890" s="40"/>
      <c r="PAY890" s="40"/>
      <c r="PAZ890" s="40"/>
      <c r="PBA890" s="40"/>
      <c r="PBB890" s="40"/>
      <c r="PBC890" s="40"/>
      <c r="PBD890" s="40"/>
      <c r="PBE890" s="40"/>
      <c r="PBF890" s="40"/>
      <c r="PBG890" s="40"/>
      <c r="PBH890" s="40"/>
      <c r="PBI890" s="40"/>
      <c r="PBJ890" s="40"/>
      <c r="PBK890" s="40"/>
      <c r="PBL890" s="40"/>
      <c r="PBM890" s="40"/>
      <c r="PBN890" s="40"/>
      <c r="PBO890" s="40"/>
      <c r="PBP890" s="40"/>
      <c r="PBQ890" s="40"/>
      <c r="PBR890" s="40"/>
      <c r="PBS890" s="40"/>
      <c r="PBT890" s="40"/>
      <c r="PBU890" s="40"/>
      <c r="PBV890" s="40"/>
      <c r="PBW890" s="40"/>
      <c r="PBX890" s="40"/>
      <c r="PBY890" s="40"/>
      <c r="PBZ890" s="40"/>
      <c r="PCA890" s="40"/>
      <c r="PCB890" s="40"/>
      <c r="PCC890" s="40"/>
      <c r="PCD890" s="40"/>
      <c r="PCE890" s="40"/>
      <c r="PCF890" s="40"/>
      <c r="PCG890" s="40"/>
      <c r="PCH890" s="40"/>
      <c r="PCI890" s="40"/>
      <c r="PCJ890" s="40"/>
      <c r="PCK890" s="40"/>
      <c r="PCL890" s="40"/>
      <c r="PCM890" s="40"/>
      <c r="PCN890" s="40"/>
      <c r="PCO890" s="40"/>
      <c r="PCP890" s="40"/>
      <c r="PCQ890" s="40"/>
      <c r="PCR890" s="40"/>
      <c r="PCS890" s="40"/>
      <c r="PCT890" s="40"/>
      <c r="PCU890" s="40"/>
      <c r="PCV890" s="40"/>
      <c r="PCW890" s="40"/>
      <c r="PCX890" s="40"/>
      <c r="PCY890" s="40"/>
      <c r="PCZ890" s="40"/>
      <c r="PDA890" s="40"/>
      <c r="PDB890" s="40"/>
      <c r="PDC890" s="40"/>
      <c r="PDD890" s="40"/>
      <c r="PDE890" s="40"/>
      <c r="PDF890" s="40"/>
      <c r="PDG890" s="40"/>
      <c r="PDH890" s="40"/>
      <c r="PDI890" s="40"/>
      <c r="PDJ890" s="40"/>
      <c r="PDK890" s="40"/>
      <c r="PDL890" s="40"/>
      <c r="PDM890" s="40"/>
      <c r="PDN890" s="40"/>
      <c r="PDO890" s="40"/>
      <c r="PDP890" s="40"/>
      <c r="PDQ890" s="40"/>
      <c r="PDR890" s="40"/>
      <c r="PDS890" s="40"/>
      <c r="PDT890" s="40"/>
      <c r="PDU890" s="40"/>
      <c r="PDV890" s="40"/>
      <c r="PDW890" s="40"/>
      <c r="PDX890" s="40"/>
      <c r="PDY890" s="40"/>
      <c r="PDZ890" s="40"/>
      <c r="PEA890" s="40"/>
      <c r="PEB890" s="40"/>
      <c r="PEC890" s="40"/>
      <c r="PED890" s="40"/>
      <c r="PEE890" s="40"/>
      <c r="PEF890" s="40"/>
      <c r="PEG890" s="40"/>
      <c r="PEH890" s="40"/>
      <c r="PEI890" s="40"/>
      <c r="PEJ890" s="40"/>
      <c r="PEK890" s="40"/>
      <c r="PEL890" s="40"/>
      <c r="PEM890" s="40"/>
      <c r="PEN890" s="40"/>
      <c r="PEO890" s="40"/>
      <c r="PEP890" s="40"/>
      <c r="PEQ890" s="40"/>
      <c r="PER890" s="40"/>
      <c r="PES890" s="40"/>
      <c r="PET890" s="40"/>
      <c r="PEU890" s="40"/>
      <c r="PEV890" s="40"/>
      <c r="PEW890" s="40"/>
      <c r="PEX890" s="40"/>
      <c r="PEY890" s="40"/>
      <c r="PEZ890" s="40"/>
      <c r="PFA890" s="40"/>
      <c r="PFB890" s="40"/>
      <c r="PFC890" s="40"/>
      <c r="PFD890" s="40"/>
      <c r="PFE890" s="40"/>
      <c r="PFF890" s="40"/>
      <c r="PFG890" s="40"/>
      <c r="PFH890" s="40"/>
      <c r="PFI890" s="40"/>
      <c r="PFJ890" s="40"/>
      <c r="PFK890" s="40"/>
      <c r="PFL890" s="40"/>
      <c r="PFM890" s="40"/>
      <c r="PFN890" s="40"/>
      <c r="PFO890" s="40"/>
      <c r="PFP890" s="40"/>
      <c r="PFQ890" s="40"/>
      <c r="PFR890" s="40"/>
      <c r="PFS890" s="40"/>
      <c r="PFT890" s="40"/>
      <c r="PFU890" s="40"/>
      <c r="PFV890" s="40"/>
      <c r="PFW890" s="40"/>
      <c r="PFX890" s="40"/>
      <c r="PFY890" s="40"/>
      <c r="PFZ890" s="40"/>
      <c r="PGA890" s="40"/>
      <c r="PGB890" s="40"/>
      <c r="PGC890" s="40"/>
      <c r="PGD890" s="40"/>
      <c r="PGE890" s="40"/>
      <c r="PGF890" s="40"/>
      <c r="PGG890" s="40"/>
      <c r="PGH890" s="40"/>
      <c r="PGI890" s="40"/>
      <c r="PGJ890" s="40"/>
      <c r="PGK890" s="40"/>
      <c r="PGL890" s="40"/>
      <c r="PGM890" s="40"/>
      <c r="PGN890" s="40"/>
      <c r="PGO890" s="40"/>
      <c r="PGP890" s="40"/>
      <c r="PGQ890" s="40"/>
      <c r="PGR890" s="40"/>
      <c r="PGS890" s="40"/>
      <c r="PGT890" s="40"/>
      <c r="PGU890" s="40"/>
      <c r="PGV890" s="40"/>
      <c r="PGW890" s="40"/>
      <c r="PGX890" s="40"/>
      <c r="PGY890" s="40"/>
      <c r="PGZ890" s="40"/>
      <c r="PHA890" s="40"/>
      <c r="PHB890" s="40"/>
      <c r="PHC890" s="40"/>
      <c r="PHD890" s="40"/>
      <c r="PHE890" s="40"/>
      <c r="PHF890" s="40"/>
      <c r="PHG890" s="40"/>
      <c r="PHH890" s="40"/>
      <c r="PHI890" s="40"/>
      <c r="PHJ890" s="40"/>
      <c r="PHK890" s="40"/>
      <c r="PHL890" s="40"/>
      <c r="PHM890" s="40"/>
      <c r="PHN890" s="40"/>
      <c r="PHO890" s="40"/>
      <c r="PHP890" s="40"/>
      <c r="PHQ890" s="40"/>
      <c r="PHR890" s="40"/>
      <c r="PHS890" s="40"/>
      <c r="PHT890" s="40"/>
      <c r="PHU890" s="40"/>
      <c r="PHV890" s="40"/>
      <c r="PHW890" s="40"/>
      <c r="PHX890" s="40"/>
      <c r="PHY890" s="40"/>
      <c r="PHZ890" s="40"/>
      <c r="PIA890" s="40"/>
      <c r="PIB890" s="40"/>
      <c r="PIC890" s="40"/>
      <c r="PID890" s="40"/>
      <c r="PIE890" s="40"/>
      <c r="PIF890" s="40"/>
      <c r="PIG890" s="40"/>
      <c r="PIH890" s="40"/>
      <c r="PII890" s="40"/>
      <c r="PIJ890" s="40"/>
      <c r="PIK890" s="40"/>
      <c r="PIL890" s="40"/>
      <c r="PIM890" s="40"/>
      <c r="PIN890" s="40"/>
      <c r="PIO890" s="40"/>
      <c r="PIP890" s="40"/>
      <c r="PIQ890" s="40"/>
      <c r="PIR890" s="40"/>
      <c r="PIS890" s="40"/>
      <c r="PIT890" s="40"/>
      <c r="PIU890" s="40"/>
      <c r="PIV890" s="40"/>
      <c r="PIW890" s="40"/>
      <c r="PIX890" s="40"/>
      <c r="PIY890" s="40"/>
      <c r="PIZ890" s="40"/>
      <c r="PJA890" s="40"/>
      <c r="PJB890" s="40"/>
      <c r="PJC890" s="40"/>
      <c r="PJD890" s="40"/>
      <c r="PJE890" s="40"/>
      <c r="PJF890" s="40"/>
      <c r="PJG890" s="40"/>
      <c r="PJH890" s="40"/>
      <c r="PJI890" s="40"/>
      <c r="PJJ890" s="40"/>
      <c r="PJK890" s="40"/>
      <c r="PJL890" s="40"/>
      <c r="PJM890" s="40"/>
      <c r="PJN890" s="40"/>
      <c r="PJO890" s="40"/>
      <c r="PJP890" s="40"/>
      <c r="PJQ890" s="40"/>
      <c r="PJR890" s="40"/>
      <c r="PJS890" s="40"/>
      <c r="PJT890" s="40"/>
      <c r="PJU890" s="40"/>
      <c r="PJV890" s="40"/>
      <c r="PJW890" s="40"/>
      <c r="PJX890" s="40"/>
      <c r="PJY890" s="40"/>
      <c r="PJZ890" s="40"/>
      <c r="PKA890" s="40"/>
      <c r="PKB890" s="40"/>
      <c r="PKC890" s="40"/>
      <c r="PKD890" s="40"/>
      <c r="PKE890" s="40"/>
      <c r="PKF890" s="40"/>
      <c r="PKG890" s="40"/>
      <c r="PKH890" s="40"/>
      <c r="PKI890" s="40"/>
      <c r="PKJ890" s="40"/>
      <c r="PKK890" s="40"/>
      <c r="PKL890" s="40"/>
      <c r="PKM890" s="40"/>
      <c r="PKN890" s="40"/>
      <c r="PKO890" s="40"/>
      <c r="PKP890" s="40"/>
      <c r="PKQ890" s="40"/>
      <c r="PKR890" s="40"/>
      <c r="PKS890" s="40"/>
      <c r="PKT890" s="40"/>
      <c r="PKU890" s="40"/>
      <c r="PKV890" s="40"/>
      <c r="PKW890" s="40"/>
      <c r="PKX890" s="40"/>
      <c r="PKY890" s="40"/>
      <c r="PKZ890" s="40"/>
      <c r="PLA890" s="40"/>
      <c r="PLB890" s="40"/>
      <c r="PLC890" s="40"/>
      <c r="PLD890" s="40"/>
      <c r="PLE890" s="40"/>
      <c r="PLF890" s="40"/>
      <c r="PLG890" s="40"/>
      <c r="PLH890" s="40"/>
      <c r="PLI890" s="40"/>
      <c r="PLJ890" s="40"/>
      <c r="PLK890" s="40"/>
      <c r="PLL890" s="40"/>
      <c r="PLM890" s="40"/>
      <c r="PLN890" s="40"/>
      <c r="PLO890" s="40"/>
      <c r="PLP890" s="40"/>
      <c r="PLQ890" s="40"/>
      <c r="PLR890" s="40"/>
      <c r="PLS890" s="40"/>
      <c r="PLT890" s="40"/>
      <c r="PLU890" s="40"/>
      <c r="PLV890" s="40"/>
      <c r="PLW890" s="40"/>
      <c r="PLX890" s="40"/>
      <c r="PLY890" s="40"/>
      <c r="PLZ890" s="40"/>
      <c r="PMA890" s="40"/>
      <c r="PMB890" s="40"/>
      <c r="PMC890" s="40"/>
      <c r="PMD890" s="40"/>
      <c r="PME890" s="40"/>
      <c r="PMF890" s="40"/>
      <c r="PMG890" s="40"/>
      <c r="PMH890" s="40"/>
      <c r="PMI890" s="40"/>
      <c r="PMJ890" s="40"/>
      <c r="PMK890" s="40"/>
      <c r="PML890" s="40"/>
      <c r="PMM890" s="40"/>
      <c r="PMN890" s="40"/>
      <c r="PMO890" s="40"/>
      <c r="PMP890" s="40"/>
      <c r="PMQ890" s="40"/>
      <c r="PMR890" s="40"/>
      <c r="PMS890" s="40"/>
      <c r="PMT890" s="40"/>
      <c r="PMU890" s="40"/>
      <c r="PMV890" s="40"/>
      <c r="PMW890" s="40"/>
      <c r="PMX890" s="40"/>
      <c r="PMY890" s="40"/>
      <c r="PMZ890" s="40"/>
      <c r="PNA890" s="40"/>
      <c r="PNB890" s="40"/>
      <c r="PNC890" s="40"/>
      <c r="PND890" s="40"/>
      <c r="PNE890" s="40"/>
      <c r="PNF890" s="40"/>
      <c r="PNG890" s="40"/>
      <c r="PNH890" s="40"/>
      <c r="PNI890" s="40"/>
      <c r="PNJ890" s="40"/>
      <c r="PNK890" s="40"/>
      <c r="PNL890" s="40"/>
      <c r="PNM890" s="40"/>
      <c r="PNN890" s="40"/>
      <c r="PNO890" s="40"/>
      <c r="PNP890" s="40"/>
      <c r="PNQ890" s="40"/>
      <c r="PNR890" s="40"/>
      <c r="PNS890" s="40"/>
      <c r="PNT890" s="40"/>
      <c r="PNU890" s="40"/>
      <c r="PNV890" s="40"/>
      <c r="PNW890" s="40"/>
      <c r="PNX890" s="40"/>
      <c r="PNY890" s="40"/>
      <c r="PNZ890" s="40"/>
      <c r="POA890" s="40"/>
      <c r="POB890" s="40"/>
      <c r="POC890" s="40"/>
      <c r="POD890" s="40"/>
      <c r="POE890" s="40"/>
      <c r="POF890" s="40"/>
      <c r="POG890" s="40"/>
      <c r="POH890" s="40"/>
      <c r="POI890" s="40"/>
      <c r="POJ890" s="40"/>
      <c r="POK890" s="40"/>
      <c r="POL890" s="40"/>
      <c r="POM890" s="40"/>
      <c r="PON890" s="40"/>
      <c r="POO890" s="40"/>
      <c r="POP890" s="40"/>
      <c r="POQ890" s="40"/>
      <c r="POR890" s="40"/>
      <c r="POS890" s="40"/>
      <c r="POT890" s="40"/>
      <c r="POU890" s="40"/>
      <c r="POV890" s="40"/>
      <c r="POW890" s="40"/>
      <c r="POX890" s="40"/>
      <c r="POY890" s="40"/>
      <c r="POZ890" s="40"/>
      <c r="PPA890" s="40"/>
      <c r="PPB890" s="40"/>
      <c r="PPC890" s="40"/>
      <c r="PPD890" s="40"/>
      <c r="PPE890" s="40"/>
      <c r="PPF890" s="40"/>
      <c r="PPG890" s="40"/>
      <c r="PPH890" s="40"/>
      <c r="PPI890" s="40"/>
      <c r="PPJ890" s="40"/>
      <c r="PPK890" s="40"/>
      <c r="PPL890" s="40"/>
      <c r="PPM890" s="40"/>
      <c r="PPN890" s="40"/>
      <c r="PPO890" s="40"/>
      <c r="PPP890" s="40"/>
      <c r="PPQ890" s="40"/>
      <c r="PPR890" s="40"/>
      <c r="PPS890" s="40"/>
      <c r="PPT890" s="40"/>
      <c r="PPU890" s="40"/>
      <c r="PPV890" s="40"/>
      <c r="PPW890" s="40"/>
      <c r="PPX890" s="40"/>
      <c r="PPY890" s="40"/>
      <c r="PPZ890" s="40"/>
      <c r="PQA890" s="40"/>
      <c r="PQB890" s="40"/>
      <c r="PQC890" s="40"/>
      <c r="PQD890" s="40"/>
      <c r="PQE890" s="40"/>
      <c r="PQF890" s="40"/>
      <c r="PQG890" s="40"/>
      <c r="PQH890" s="40"/>
      <c r="PQI890" s="40"/>
      <c r="PQJ890" s="40"/>
      <c r="PQK890" s="40"/>
      <c r="PQL890" s="40"/>
      <c r="PQM890" s="40"/>
      <c r="PQN890" s="40"/>
      <c r="PQO890" s="40"/>
      <c r="PQP890" s="40"/>
      <c r="PQQ890" s="40"/>
      <c r="PQR890" s="40"/>
      <c r="PQS890" s="40"/>
      <c r="PQT890" s="40"/>
      <c r="PQU890" s="40"/>
      <c r="PQV890" s="40"/>
      <c r="PQW890" s="40"/>
      <c r="PQX890" s="40"/>
      <c r="PQY890" s="40"/>
      <c r="PQZ890" s="40"/>
      <c r="PRA890" s="40"/>
      <c r="PRB890" s="40"/>
      <c r="PRC890" s="40"/>
      <c r="PRD890" s="40"/>
      <c r="PRE890" s="40"/>
      <c r="PRF890" s="40"/>
      <c r="PRG890" s="40"/>
      <c r="PRH890" s="40"/>
      <c r="PRI890" s="40"/>
      <c r="PRJ890" s="40"/>
      <c r="PRK890" s="40"/>
      <c r="PRL890" s="40"/>
      <c r="PRM890" s="40"/>
      <c r="PRN890" s="40"/>
      <c r="PRO890" s="40"/>
      <c r="PRP890" s="40"/>
      <c r="PRQ890" s="40"/>
      <c r="PRR890" s="40"/>
      <c r="PRS890" s="40"/>
      <c r="PRT890" s="40"/>
      <c r="PRU890" s="40"/>
      <c r="PRV890" s="40"/>
      <c r="PRW890" s="40"/>
      <c r="PRX890" s="40"/>
      <c r="PRY890" s="40"/>
      <c r="PRZ890" s="40"/>
      <c r="PSA890" s="40"/>
      <c r="PSB890" s="40"/>
      <c r="PSC890" s="40"/>
      <c r="PSD890" s="40"/>
      <c r="PSE890" s="40"/>
      <c r="PSF890" s="40"/>
      <c r="PSG890" s="40"/>
      <c r="PSH890" s="40"/>
      <c r="PSI890" s="40"/>
      <c r="PSJ890" s="40"/>
      <c r="PSK890" s="40"/>
      <c r="PSL890" s="40"/>
      <c r="PSM890" s="40"/>
      <c r="PSN890" s="40"/>
      <c r="PSO890" s="40"/>
      <c r="PSP890" s="40"/>
      <c r="PSQ890" s="40"/>
      <c r="PSR890" s="40"/>
      <c r="PSS890" s="40"/>
      <c r="PST890" s="40"/>
      <c r="PSU890" s="40"/>
      <c r="PSV890" s="40"/>
      <c r="PSW890" s="40"/>
      <c r="PSX890" s="40"/>
      <c r="PSY890" s="40"/>
      <c r="PSZ890" s="40"/>
      <c r="PTA890" s="40"/>
      <c r="PTB890" s="40"/>
      <c r="PTC890" s="40"/>
      <c r="PTD890" s="40"/>
      <c r="PTE890" s="40"/>
      <c r="PTF890" s="40"/>
      <c r="PTG890" s="40"/>
      <c r="PTH890" s="40"/>
      <c r="PTI890" s="40"/>
      <c r="PTJ890" s="40"/>
      <c r="PTK890" s="40"/>
      <c r="PTL890" s="40"/>
      <c r="PTM890" s="40"/>
      <c r="PTN890" s="40"/>
      <c r="PTO890" s="40"/>
      <c r="PTP890" s="40"/>
      <c r="PTQ890" s="40"/>
      <c r="PTR890" s="40"/>
      <c r="PTS890" s="40"/>
      <c r="PTT890" s="40"/>
      <c r="PTU890" s="40"/>
      <c r="PTV890" s="40"/>
      <c r="PTW890" s="40"/>
      <c r="PTX890" s="40"/>
      <c r="PTY890" s="40"/>
      <c r="PTZ890" s="40"/>
      <c r="PUA890" s="40"/>
      <c r="PUB890" s="40"/>
      <c r="PUC890" s="40"/>
      <c r="PUD890" s="40"/>
      <c r="PUE890" s="40"/>
      <c r="PUF890" s="40"/>
      <c r="PUG890" s="40"/>
      <c r="PUH890" s="40"/>
      <c r="PUI890" s="40"/>
      <c r="PUJ890" s="40"/>
      <c r="PUK890" s="40"/>
      <c r="PUL890" s="40"/>
      <c r="PUM890" s="40"/>
      <c r="PUN890" s="40"/>
      <c r="PUO890" s="40"/>
      <c r="PUP890" s="40"/>
      <c r="PUQ890" s="40"/>
      <c r="PUR890" s="40"/>
      <c r="PUS890" s="40"/>
      <c r="PUT890" s="40"/>
      <c r="PUU890" s="40"/>
      <c r="PUV890" s="40"/>
      <c r="PUW890" s="40"/>
      <c r="PUX890" s="40"/>
      <c r="PUY890" s="40"/>
      <c r="PUZ890" s="40"/>
      <c r="PVA890" s="40"/>
      <c r="PVB890" s="40"/>
      <c r="PVC890" s="40"/>
      <c r="PVD890" s="40"/>
      <c r="PVE890" s="40"/>
      <c r="PVF890" s="40"/>
      <c r="PVG890" s="40"/>
      <c r="PVH890" s="40"/>
      <c r="PVI890" s="40"/>
      <c r="PVJ890" s="40"/>
      <c r="PVK890" s="40"/>
      <c r="PVL890" s="40"/>
      <c r="PVM890" s="40"/>
      <c r="PVN890" s="40"/>
      <c r="PVO890" s="40"/>
      <c r="PVP890" s="40"/>
      <c r="PVQ890" s="40"/>
      <c r="PVR890" s="40"/>
      <c r="PVS890" s="40"/>
      <c r="PVT890" s="40"/>
      <c r="PVU890" s="40"/>
      <c r="PVV890" s="40"/>
      <c r="PVW890" s="40"/>
      <c r="PVX890" s="40"/>
      <c r="PVY890" s="40"/>
      <c r="PVZ890" s="40"/>
      <c r="PWA890" s="40"/>
      <c r="PWB890" s="40"/>
      <c r="PWC890" s="40"/>
      <c r="PWD890" s="40"/>
      <c r="PWE890" s="40"/>
      <c r="PWF890" s="40"/>
      <c r="PWG890" s="40"/>
      <c r="PWH890" s="40"/>
      <c r="PWI890" s="40"/>
      <c r="PWJ890" s="40"/>
      <c r="PWK890" s="40"/>
      <c r="PWL890" s="40"/>
      <c r="PWM890" s="40"/>
      <c r="PWN890" s="40"/>
      <c r="PWO890" s="40"/>
      <c r="PWP890" s="40"/>
      <c r="PWQ890" s="40"/>
      <c r="PWR890" s="40"/>
      <c r="PWS890" s="40"/>
      <c r="PWT890" s="40"/>
      <c r="PWU890" s="40"/>
      <c r="PWV890" s="40"/>
      <c r="PWW890" s="40"/>
      <c r="PWX890" s="40"/>
      <c r="PWY890" s="40"/>
      <c r="PWZ890" s="40"/>
      <c r="PXA890" s="40"/>
      <c r="PXB890" s="40"/>
      <c r="PXC890" s="40"/>
      <c r="PXD890" s="40"/>
      <c r="PXE890" s="40"/>
      <c r="PXF890" s="40"/>
      <c r="PXG890" s="40"/>
      <c r="PXH890" s="40"/>
      <c r="PXI890" s="40"/>
      <c r="PXJ890" s="40"/>
      <c r="PXK890" s="40"/>
      <c r="PXL890" s="40"/>
      <c r="PXM890" s="40"/>
      <c r="PXN890" s="40"/>
      <c r="PXO890" s="40"/>
      <c r="PXP890" s="40"/>
      <c r="PXQ890" s="40"/>
      <c r="PXR890" s="40"/>
      <c r="PXS890" s="40"/>
      <c r="PXT890" s="40"/>
      <c r="PXU890" s="40"/>
      <c r="PXV890" s="40"/>
      <c r="PXW890" s="40"/>
      <c r="PXX890" s="40"/>
      <c r="PXY890" s="40"/>
      <c r="PXZ890" s="40"/>
      <c r="PYA890" s="40"/>
      <c r="PYB890" s="40"/>
      <c r="PYC890" s="40"/>
      <c r="PYD890" s="40"/>
      <c r="PYE890" s="40"/>
      <c r="PYF890" s="40"/>
      <c r="PYG890" s="40"/>
      <c r="PYH890" s="40"/>
      <c r="PYI890" s="40"/>
      <c r="PYJ890" s="40"/>
      <c r="PYK890" s="40"/>
      <c r="PYL890" s="40"/>
      <c r="PYM890" s="40"/>
      <c r="PYN890" s="40"/>
      <c r="PYO890" s="40"/>
      <c r="PYP890" s="40"/>
      <c r="PYQ890" s="40"/>
      <c r="PYR890" s="40"/>
      <c r="PYS890" s="40"/>
      <c r="PYT890" s="40"/>
      <c r="PYU890" s="40"/>
      <c r="PYV890" s="40"/>
      <c r="PYW890" s="40"/>
      <c r="PYX890" s="40"/>
      <c r="PYY890" s="40"/>
      <c r="PYZ890" s="40"/>
      <c r="PZA890" s="40"/>
      <c r="PZB890" s="40"/>
      <c r="PZC890" s="40"/>
      <c r="PZD890" s="40"/>
      <c r="PZE890" s="40"/>
      <c r="PZF890" s="40"/>
      <c r="PZG890" s="40"/>
      <c r="PZH890" s="40"/>
      <c r="PZI890" s="40"/>
      <c r="PZJ890" s="40"/>
      <c r="PZK890" s="40"/>
      <c r="PZL890" s="40"/>
      <c r="PZM890" s="40"/>
      <c r="PZN890" s="40"/>
      <c r="PZO890" s="40"/>
      <c r="PZP890" s="40"/>
      <c r="PZQ890" s="40"/>
      <c r="PZR890" s="40"/>
      <c r="PZS890" s="40"/>
      <c r="PZT890" s="40"/>
      <c r="PZU890" s="40"/>
      <c r="PZV890" s="40"/>
      <c r="PZW890" s="40"/>
      <c r="PZX890" s="40"/>
      <c r="PZY890" s="40"/>
      <c r="PZZ890" s="40"/>
      <c r="QAA890" s="40"/>
      <c r="QAB890" s="40"/>
      <c r="QAC890" s="40"/>
      <c r="QAD890" s="40"/>
      <c r="QAE890" s="40"/>
      <c r="QAF890" s="40"/>
      <c r="QAG890" s="40"/>
      <c r="QAH890" s="40"/>
      <c r="QAI890" s="40"/>
      <c r="QAJ890" s="40"/>
      <c r="QAK890" s="40"/>
      <c r="QAL890" s="40"/>
      <c r="QAM890" s="40"/>
      <c r="QAN890" s="40"/>
      <c r="QAO890" s="40"/>
      <c r="QAP890" s="40"/>
      <c r="QAQ890" s="40"/>
      <c r="QAR890" s="40"/>
      <c r="QAS890" s="40"/>
      <c r="QAT890" s="40"/>
      <c r="QAU890" s="40"/>
      <c r="QAV890" s="40"/>
      <c r="QAW890" s="40"/>
      <c r="QAX890" s="40"/>
      <c r="QAY890" s="40"/>
      <c r="QAZ890" s="40"/>
      <c r="QBA890" s="40"/>
      <c r="QBB890" s="40"/>
      <c r="QBC890" s="40"/>
      <c r="QBD890" s="40"/>
      <c r="QBE890" s="40"/>
      <c r="QBF890" s="40"/>
      <c r="QBG890" s="40"/>
      <c r="QBH890" s="40"/>
      <c r="QBI890" s="40"/>
      <c r="QBJ890" s="40"/>
      <c r="QBK890" s="40"/>
      <c r="QBL890" s="40"/>
      <c r="QBM890" s="40"/>
      <c r="QBN890" s="40"/>
      <c r="QBO890" s="40"/>
      <c r="QBP890" s="40"/>
      <c r="QBQ890" s="40"/>
      <c r="QBR890" s="40"/>
      <c r="QBS890" s="40"/>
      <c r="QBT890" s="40"/>
      <c r="QBU890" s="40"/>
      <c r="QBV890" s="40"/>
      <c r="QBW890" s="40"/>
      <c r="QBX890" s="40"/>
      <c r="QBY890" s="40"/>
      <c r="QBZ890" s="40"/>
      <c r="QCA890" s="40"/>
      <c r="QCB890" s="40"/>
      <c r="QCC890" s="40"/>
      <c r="QCD890" s="40"/>
      <c r="QCE890" s="40"/>
      <c r="QCF890" s="40"/>
      <c r="QCG890" s="40"/>
      <c r="QCH890" s="40"/>
      <c r="QCI890" s="40"/>
      <c r="QCJ890" s="40"/>
      <c r="QCK890" s="40"/>
      <c r="QCL890" s="40"/>
      <c r="QCM890" s="40"/>
      <c r="QCN890" s="40"/>
      <c r="QCO890" s="40"/>
      <c r="QCP890" s="40"/>
      <c r="QCQ890" s="40"/>
      <c r="QCR890" s="40"/>
      <c r="QCS890" s="40"/>
      <c r="QCT890" s="40"/>
      <c r="QCU890" s="40"/>
      <c r="QCV890" s="40"/>
      <c r="QCW890" s="40"/>
      <c r="QCX890" s="40"/>
      <c r="QCY890" s="40"/>
      <c r="QCZ890" s="40"/>
      <c r="QDA890" s="40"/>
      <c r="QDB890" s="40"/>
      <c r="QDC890" s="40"/>
      <c r="QDD890" s="40"/>
      <c r="QDE890" s="40"/>
      <c r="QDF890" s="40"/>
      <c r="QDG890" s="40"/>
      <c r="QDH890" s="40"/>
      <c r="QDI890" s="40"/>
      <c r="QDJ890" s="40"/>
      <c r="QDK890" s="40"/>
      <c r="QDL890" s="40"/>
      <c r="QDM890" s="40"/>
      <c r="QDN890" s="40"/>
      <c r="QDO890" s="40"/>
      <c r="QDP890" s="40"/>
      <c r="QDQ890" s="40"/>
      <c r="QDR890" s="40"/>
      <c r="QDS890" s="40"/>
      <c r="QDT890" s="40"/>
      <c r="QDU890" s="40"/>
      <c r="QDV890" s="40"/>
      <c r="QDW890" s="40"/>
      <c r="QDX890" s="40"/>
      <c r="QDY890" s="40"/>
      <c r="QDZ890" s="40"/>
      <c r="QEA890" s="40"/>
      <c r="QEB890" s="40"/>
      <c r="QEC890" s="40"/>
      <c r="QED890" s="40"/>
      <c r="QEE890" s="40"/>
      <c r="QEF890" s="40"/>
      <c r="QEG890" s="40"/>
      <c r="QEH890" s="40"/>
      <c r="QEI890" s="40"/>
      <c r="QEJ890" s="40"/>
      <c r="QEK890" s="40"/>
      <c r="QEL890" s="40"/>
      <c r="QEM890" s="40"/>
      <c r="QEN890" s="40"/>
      <c r="QEO890" s="40"/>
      <c r="QEP890" s="40"/>
      <c r="QEQ890" s="40"/>
      <c r="QER890" s="40"/>
      <c r="QES890" s="40"/>
      <c r="QET890" s="40"/>
      <c r="QEU890" s="40"/>
      <c r="QEV890" s="40"/>
      <c r="QEW890" s="40"/>
      <c r="QEX890" s="40"/>
      <c r="QEY890" s="40"/>
      <c r="QEZ890" s="40"/>
      <c r="QFA890" s="40"/>
      <c r="QFB890" s="40"/>
      <c r="QFC890" s="40"/>
      <c r="QFD890" s="40"/>
      <c r="QFE890" s="40"/>
      <c r="QFF890" s="40"/>
      <c r="QFG890" s="40"/>
      <c r="QFH890" s="40"/>
      <c r="QFI890" s="40"/>
      <c r="QFJ890" s="40"/>
      <c r="QFK890" s="40"/>
      <c r="QFL890" s="40"/>
      <c r="QFM890" s="40"/>
      <c r="QFN890" s="40"/>
      <c r="QFO890" s="40"/>
      <c r="QFP890" s="40"/>
      <c r="QFQ890" s="40"/>
      <c r="QFR890" s="40"/>
      <c r="QFS890" s="40"/>
      <c r="QFT890" s="40"/>
      <c r="QFU890" s="40"/>
      <c r="QFV890" s="40"/>
      <c r="QFW890" s="40"/>
      <c r="QFX890" s="40"/>
      <c r="QFY890" s="40"/>
      <c r="QFZ890" s="40"/>
      <c r="QGA890" s="40"/>
      <c r="QGB890" s="40"/>
      <c r="QGC890" s="40"/>
      <c r="QGD890" s="40"/>
      <c r="QGE890" s="40"/>
      <c r="QGF890" s="40"/>
      <c r="QGG890" s="40"/>
      <c r="QGH890" s="40"/>
      <c r="QGI890" s="40"/>
      <c r="QGJ890" s="40"/>
      <c r="QGK890" s="40"/>
      <c r="QGL890" s="40"/>
      <c r="QGM890" s="40"/>
      <c r="QGN890" s="40"/>
      <c r="QGO890" s="40"/>
      <c r="QGP890" s="40"/>
      <c r="QGQ890" s="40"/>
      <c r="QGR890" s="40"/>
      <c r="QGS890" s="40"/>
      <c r="QGT890" s="40"/>
      <c r="QGU890" s="40"/>
      <c r="QGV890" s="40"/>
      <c r="QGW890" s="40"/>
      <c r="QGX890" s="40"/>
      <c r="QGY890" s="40"/>
      <c r="QGZ890" s="40"/>
      <c r="QHA890" s="40"/>
      <c r="QHB890" s="40"/>
      <c r="QHC890" s="40"/>
      <c r="QHD890" s="40"/>
      <c r="QHE890" s="40"/>
      <c r="QHF890" s="40"/>
      <c r="QHG890" s="40"/>
      <c r="QHH890" s="40"/>
      <c r="QHI890" s="40"/>
      <c r="QHJ890" s="40"/>
      <c r="QHK890" s="40"/>
      <c r="QHL890" s="40"/>
      <c r="QHM890" s="40"/>
      <c r="QHN890" s="40"/>
      <c r="QHO890" s="40"/>
      <c r="QHP890" s="40"/>
      <c r="QHQ890" s="40"/>
      <c r="QHR890" s="40"/>
      <c r="QHS890" s="40"/>
      <c r="QHT890" s="40"/>
      <c r="QHU890" s="40"/>
      <c r="QHV890" s="40"/>
      <c r="QHW890" s="40"/>
      <c r="QHX890" s="40"/>
      <c r="QHY890" s="40"/>
      <c r="QHZ890" s="40"/>
      <c r="QIA890" s="40"/>
      <c r="QIB890" s="40"/>
      <c r="QIC890" s="40"/>
      <c r="QID890" s="40"/>
      <c r="QIE890" s="40"/>
      <c r="QIF890" s="40"/>
      <c r="QIG890" s="40"/>
      <c r="QIH890" s="40"/>
      <c r="QII890" s="40"/>
      <c r="QIJ890" s="40"/>
      <c r="QIK890" s="40"/>
      <c r="QIL890" s="40"/>
      <c r="QIM890" s="40"/>
      <c r="QIN890" s="40"/>
      <c r="QIO890" s="40"/>
      <c r="QIP890" s="40"/>
      <c r="QIQ890" s="40"/>
      <c r="QIR890" s="40"/>
      <c r="QIS890" s="40"/>
      <c r="QIT890" s="40"/>
      <c r="QIU890" s="40"/>
      <c r="QIV890" s="40"/>
      <c r="QIW890" s="40"/>
      <c r="QIX890" s="40"/>
      <c r="QIY890" s="40"/>
      <c r="QIZ890" s="40"/>
      <c r="QJA890" s="40"/>
      <c r="QJB890" s="40"/>
      <c r="QJC890" s="40"/>
      <c r="QJD890" s="40"/>
      <c r="QJE890" s="40"/>
      <c r="QJF890" s="40"/>
      <c r="QJG890" s="40"/>
      <c r="QJH890" s="40"/>
      <c r="QJI890" s="40"/>
      <c r="QJJ890" s="40"/>
      <c r="QJK890" s="40"/>
      <c r="QJL890" s="40"/>
      <c r="QJM890" s="40"/>
      <c r="QJN890" s="40"/>
      <c r="QJO890" s="40"/>
      <c r="QJP890" s="40"/>
      <c r="QJQ890" s="40"/>
      <c r="QJR890" s="40"/>
      <c r="QJS890" s="40"/>
      <c r="QJT890" s="40"/>
      <c r="QJU890" s="40"/>
      <c r="QJV890" s="40"/>
      <c r="QJW890" s="40"/>
      <c r="QJX890" s="40"/>
      <c r="QJY890" s="40"/>
      <c r="QJZ890" s="40"/>
      <c r="QKA890" s="40"/>
      <c r="QKB890" s="40"/>
      <c r="QKC890" s="40"/>
      <c r="QKD890" s="40"/>
      <c r="QKE890" s="40"/>
      <c r="QKF890" s="40"/>
      <c r="QKG890" s="40"/>
      <c r="QKH890" s="40"/>
      <c r="QKI890" s="40"/>
      <c r="QKJ890" s="40"/>
      <c r="QKK890" s="40"/>
      <c r="QKL890" s="40"/>
      <c r="QKM890" s="40"/>
      <c r="QKN890" s="40"/>
      <c r="QKO890" s="40"/>
      <c r="QKP890" s="40"/>
      <c r="QKQ890" s="40"/>
      <c r="QKR890" s="40"/>
      <c r="QKS890" s="40"/>
      <c r="QKT890" s="40"/>
      <c r="QKU890" s="40"/>
      <c r="QKV890" s="40"/>
      <c r="QKW890" s="40"/>
      <c r="QKX890" s="40"/>
      <c r="QKY890" s="40"/>
      <c r="QKZ890" s="40"/>
      <c r="QLA890" s="40"/>
      <c r="QLB890" s="40"/>
      <c r="QLC890" s="40"/>
      <c r="QLD890" s="40"/>
      <c r="QLE890" s="40"/>
      <c r="QLF890" s="40"/>
      <c r="QLG890" s="40"/>
      <c r="QLH890" s="40"/>
      <c r="QLI890" s="40"/>
      <c r="QLJ890" s="40"/>
      <c r="QLK890" s="40"/>
      <c r="QLL890" s="40"/>
      <c r="QLM890" s="40"/>
      <c r="QLN890" s="40"/>
      <c r="QLO890" s="40"/>
      <c r="QLP890" s="40"/>
      <c r="QLQ890" s="40"/>
      <c r="QLR890" s="40"/>
      <c r="QLS890" s="40"/>
      <c r="QLT890" s="40"/>
      <c r="QLU890" s="40"/>
      <c r="QLV890" s="40"/>
      <c r="QLW890" s="40"/>
      <c r="QLX890" s="40"/>
      <c r="QLY890" s="40"/>
      <c r="QLZ890" s="40"/>
      <c r="QMA890" s="40"/>
      <c r="QMB890" s="40"/>
      <c r="QMC890" s="40"/>
      <c r="QMD890" s="40"/>
      <c r="QME890" s="40"/>
      <c r="QMF890" s="40"/>
      <c r="QMG890" s="40"/>
      <c r="QMH890" s="40"/>
      <c r="QMI890" s="40"/>
      <c r="QMJ890" s="40"/>
      <c r="QMK890" s="40"/>
      <c r="QML890" s="40"/>
      <c r="QMM890" s="40"/>
      <c r="QMN890" s="40"/>
      <c r="QMO890" s="40"/>
      <c r="QMP890" s="40"/>
      <c r="QMQ890" s="40"/>
      <c r="QMR890" s="40"/>
      <c r="QMS890" s="40"/>
      <c r="QMT890" s="40"/>
      <c r="QMU890" s="40"/>
      <c r="QMV890" s="40"/>
      <c r="QMW890" s="40"/>
      <c r="QMX890" s="40"/>
      <c r="QMY890" s="40"/>
      <c r="QMZ890" s="40"/>
      <c r="QNA890" s="40"/>
      <c r="QNB890" s="40"/>
      <c r="QNC890" s="40"/>
      <c r="QND890" s="40"/>
      <c r="QNE890" s="40"/>
      <c r="QNF890" s="40"/>
      <c r="QNG890" s="40"/>
      <c r="QNH890" s="40"/>
      <c r="QNI890" s="40"/>
      <c r="QNJ890" s="40"/>
      <c r="QNK890" s="40"/>
      <c r="QNL890" s="40"/>
      <c r="QNM890" s="40"/>
      <c r="QNN890" s="40"/>
      <c r="QNO890" s="40"/>
      <c r="QNP890" s="40"/>
      <c r="QNQ890" s="40"/>
      <c r="QNR890" s="40"/>
      <c r="QNS890" s="40"/>
      <c r="QNT890" s="40"/>
      <c r="QNU890" s="40"/>
      <c r="QNV890" s="40"/>
      <c r="QNW890" s="40"/>
      <c r="QNX890" s="40"/>
      <c r="QNY890" s="40"/>
      <c r="QNZ890" s="40"/>
      <c r="QOA890" s="40"/>
      <c r="QOB890" s="40"/>
      <c r="QOC890" s="40"/>
      <c r="QOD890" s="40"/>
      <c r="QOE890" s="40"/>
      <c r="QOF890" s="40"/>
      <c r="QOG890" s="40"/>
      <c r="QOH890" s="40"/>
      <c r="QOI890" s="40"/>
      <c r="QOJ890" s="40"/>
      <c r="QOK890" s="40"/>
      <c r="QOL890" s="40"/>
      <c r="QOM890" s="40"/>
      <c r="QON890" s="40"/>
      <c r="QOO890" s="40"/>
      <c r="QOP890" s="40"/>
      <c r="QOQ890" s="40"/>
      <c r="QOR890" s="40"/>
      <c r="QOS890" s="40"/>
      <c r="QOT890" s="40"/>
      <c r="QOU890" s="40"/>
      <c r="QOV890" s="40"/>
      <c r="QOW890" s="40"/>
      <c r="QOX890" s="40"/>
      <c r="QOY890" s="40"/>
      <c r="QOZ890" s="40"/>
      <c r="QPA890" s="40"/>
      <c r="QPB890" s="40"/>
      <c r="QPC890" s="40"/>
      <c r="QPD890" s="40"/>
      <c r="QPE890" s="40"/>
      <c r="QPF890" s="40"/>
      <c r="QPG890" s="40"/>
      <c r="QPH890" s="40"/>
      <c r="QPI890" s="40"/>
      <c r="QPJ890" s="40"/>
      <c r="QPK890" s="40"/>
      <c r="QPL890" s="40"/>
      <c r="QPM890" s="40"/>
      <c r="QPN890" s="40"/>
      <c r="QPO890" s="40"/>
      <c r="QPP890" s="40"/>
      <c r="QPQ890" s="40"/>
      <c r="QPR890" s="40"/>
      <c r="QPS890" s="40"/>
      <c r="QPT890" s="40"/>
      <c r="QPU890" s="40"/>
      <c r="QPV890" s="40"/>
      <c r="QPW890" s="40"/>
      <c r="QPX890" s="40"/>
      <c r="QPY890" s="40"/>
      <c r="QPZ890" s="40"/>
      <c r="QQA890" s="40"/>
      <c r="QQB890" s="40"/>
      <c r="QQC890" s="40"/>
      <c r="QQD890" s="40"/>
      <c r="QQE890" s="40"/>
      <c r="QQF890" s="40"/>
      <c r="QQG890" s="40"/>
      <c r="QQH890" s="40"/>
      <c r="QQI890" s="40"/>
      <c r="QQJ890" s="40"/>
      <c r="QQK890" s="40"/>
      <c r="QQL890" s="40"/>
      <c r="QQM890" s="40"/>
      <c r="QQN890" s="40"/>
      <c r="QQO890" s="40"/>
      <c r="QQP890" s="40"/>
      <c r="QQQ890" s="40"/>
      <c r="QQR890" s="40"/>
      <c r="QQS890" s="40"/>
      <c r="QQT890" s="40"/>
      <c r="QQU890" s="40"/>
      <c r="QQV890" s="40"/>
      <c r="QQW890" s="40"/>
      <c r="QQX890" s="40"/>
      <c r="QQY890" s="40"/>
      <c r="QQZ890" s="40"/>
      <c r="QRA890" s="40"/>
      <c r="QRB890" s="40"/>
      <c r="QRC890" s="40"/>
      <c r="QRD890" s="40"/>
      <c r="QRE890" s="40"/>
      <c r="QRF890" s="40"/>
      <c r="QRG890" s="40"/>
      <c r="QRH890" s="40"/>
      <c r="QRI890" s="40"/>
      <c r="QRJ890" s="40"/>
      <c r="QRK890" s="40"/>
      <c r="QRL890" s="40"/>
      <c r="QRM890" s="40"/>
      <c r="QRN890" s="40"/>
      <c r="QRO890" s="40"/>
      <c r="QRP890" s="40"/>
      <c r="QRQ890" s="40"/>
      <c r="QRR890" s="40"/>
      <c r="QRS890" s="40"/>
      <c r="QRT890" s="40"/>
      <c r="QRU890" s="40"/>
      <c r="QRV890" s="40"/>
      <c r="QRW890" s="40"/>
      <c r="QRX890" s="40"/>
      <c r="QRY890" s="40"/>
      <c r="QRZ890" s="40"/>
      <c r="QSA890" s="40"/>
      <c r="QSB890" s="40"/>
      <c r="QSC890" s="40"/>
      <c r="QSD890" s="40"/>
      <c r="QSE890" s="40"/>
      <c r="QSF890" s="40"/>
      <c r="QSG890" s="40"/>
      <c r="QSH890" s="40"/>
      <c r="QSI890" s="40"/>
      <c r="QSJ890" s="40"/>
      <c r="QSK890" s="40"/>
      <c r="QSL890" s="40"/>
      <c r="QSM890" s="40"/>
      <c r="QSN890" s="40"/>
      <c r="QSO890" s="40"/>
      <c r="QSP890" s="40"/>
      <c r="QSQ890" s="40"/>
      <c r="QSR890" s="40"/>
      <c r="QSS890" s="40"/>
      <c r="QST890" s="40"/>
      <c r="QSU890" s="40"/>
      <c r="QSV890" s="40"/>
      <c r="QSW890" s="40"/>
      <c r="QSX890" s="40"/>
      <c r="QSY890" s="40"/>
      <c r="QSZ890" s="40"/>
      <c r="QTA890" s="40"/>
      <c r="QTB890" s="40"/>
      <c r="QTC890" s="40"/>
      <c r="QTD890" s="40"/>
      <c r="QTE890" s="40"/>
      <c r="QTF890" s="40"/>
      <c r="QTG890" s="40"/>
      <c r="QTH890" s="40"/>
      <c r="QTI890" s="40"/>
      <c r="QTJ890" s="40"/>
      <c r="QTK890" s="40"/>
      <c r="QTL890" s="40"/>
      <c r="QTM890" s="40"/>
      <c r="QTN890" s="40"/>
      <c r="QTO890" s="40"/>
      <c r="QTP890" s="40"/>
      <c r="QTQ890" s="40"/>
      <c r="QTR890" s="40"/>
      <c r="QTS890" s="40"/>
      <c r="QTT890" s="40"/>
      <c r="QTU890" s="40"/>
      <c r="QTV890" s="40"/>
      <c r="QTW890" s="40"/>
      <c r="QTX890" s="40"/>
      <c r="QTY890" s="40"/>
      <c r="QTZ890" s="40"/>
      <c r="QUA890" s="40"/>
      <c r="QUB890" s="40"/>
      <c r="QUC890" s="40"/>
      <c r="QUD890" s="40"/>
      <c r="QUE890" s="40"/>
      <c r="QUF890" s="40"/>
      <c r="QUG890" s="40"/>
      <c r="QUH890" s="40"/>
      <c r="QUI890" s="40"/>
      <c r="QUJ890" s="40"/>
      <c r="QUK890" s="40"/>
      <c r="QUL890" s="40"/>
      <c r="QUM890" s="40"/>
      <c r="QUN890" s="40"/>
      <c r="QUO890" s="40"/>
      <c r="QUP890" s="40"/>
      <c r="QUQ890" s="40"/>
      <c r="QUR890" s="40"/>
      <c r="QUS890" s="40"/>
      <c r="QUT890" s="40"/>
      <c r="QUU890" s="40"/>
      <c r="QUV890" s="40"/>
      <c r="QUW890" s="40"/>
      <c r="QUX890" s="40"/>
      <c r="QUY890" s="40"/>
      <c r="QUZ890" s="40"/>
      <c r="QVA890" s="40"/>
      <c r="QVB890" s="40"/>
      <c r="QVC890" s="40"/>
      <c r="QVD890" s="40"/>
      <c r="QVE890" s="40"/>
      <c r="QVF890" s="40"/>
      <c r="QVG890" s="40"/>
      <c r="QVH890" s="40"/>
      <c r="QVI890" s="40"/>
      <c r="QVJ890" s="40"/>
      <c r="QVK890" s="40"/>
      <c r="QVL890" s="40"/>
      <c r="QVM890" s="40"/>
      <c r="QVN890" s="40"/>
      <c r="QVO890" s="40"/>
      <c r="QVP890" s="40"/>
      <c r="QVQ890" s="40"/>
      <c r="QVR890" s="40"/>
      <c r="QVS890" s="40"/>
      <c r="QVT890" s="40"/>
      <c r="QVU890" s="40"/>
      <c r="QVV890" s="40"/>
      <c r="QVW890" s="40"/>
      <c r="QVX890" s="40"/>
      <c r="QVY890" s="40"/>
      <c r="QVZ890" s="40"/>
      <c r="QWA890" s="40"/>
      <c r="QWB890" s="40"/>
      <c r="QWC890" s="40"/>
      <c r="QWD890" s="40"/>
      <c r="QWE890" s="40"/>
      <c r="QWF890" s="40"/>
      <c r="QWG890" s="40"/>
      <c r="QWH890" s="40"/>
      <c r="QWI890" s="40"/>
      <c r="QWJ890" s="40"/>
      <c r="QWK890" s="40"/>
      <c r="QWL890" s="40"/>
      <c r="QWM890" s="40"/>
      <c r="QWN890" s="40"/>
      <c r="QWO890" s="40"/>
      <c r="QWP890" s="40"/>
      <c r="QWQ890" s="40"/>
      <c r="QWR890" s="40"/>
      <c r="QWS890" s="40"/>
      <c r="QWT890" s="40"/>
      <c r="QWU890" s="40"/>
      <c r="QWV890" s="40"/>
      <c r="QWW890" s="40"/>
      <c r="QWX890" s="40"/>
      <c r="QWY890" s="40"/>
      <c r="QWZ890" s="40"/>
      <c r="QXA890" s="40"/>
      <c r="QXB890" s="40"/>
      <c r="QXC890" s="40"/>
      <c r="QXD890" s="40"/>
      <c r="QXE890" s="40"/>
      <c r="QXF890" s="40"/>
      <c r="QXG890" s="40"/>
      <c r="QXH890" s="40"/>
      <c r="QXI890" s="40"/>
      <c r="QXJ890" s="40"/>
      <c r="QXK890" s="40"/>
      <c r="QXL890" s="40"/>
      <c r="QXM890" s="40"/>
      <c r="QXN890" s="40"/>
      <c r="QXO890" s="40"/>
      <c r="QXP890" s="40"/>
      <c r="QXQ890" s="40"/>
      <c r="QXR890" s="40"/>
      <c r="QXS890" s="40"/>
      <c r="QXT890" s="40"/>
      <c r="QXU890" s="40"/>
      <c r="QXV890" s="40"/>
      <c r="QXW890" s="40"/>
      <c r="QXX890" s="40"/>
      <c r="QXY890" s="40"/>
      <c r="QXZ890" s="40"/>
      <c r="QYA890" s="40"/>
      <c r="QYB890" s="40"/>
      <c r="QYC890" s="40"/>
      <c r="QYD890" s="40"/>
      <c r="QYE890" s="40"/>
      <c r="QYF890" s="40"/>
      <c r="QYG890" s="40"/>
      <c r="QYH890" s="40"/>
      <c r="QYI890" s="40"/>
      <c r="QYJ890" s="40"/>
      <c r="QYK890" s="40"/>
      <c r="QYL890" s="40"/>
      <c r="QYM890" s="40"/>
      <c r="QYN890" s="40"/>
      <c r="QYO890" s="40"/>
      <c r="QYP890" s="40"/>
      <c r="QYQ890" s="40"/>
      <c r="QYR890" s="40"/>
      <c r="QYS890" s="40"/>
      <c r="QYT890" s="40"/>
      <c r="QYU890" s="40"/>
      <c r="QYV890" s="40"/>
      <c r="QYW890" s="40"/>
      <c r="QYX890" s="40"/>
      <c r="QYY890" s="40"/>
      <c r="QYZ890" s="40"/>
      <c r="QZA890" s="40"/>
      <c r="QZB890" s="40"/>
      <c r="QZC890" s="40"/>
      <c r="QZD890" s="40"/>
      <c r="QZE890" s="40"/>
      <c r="QZF890" s="40"/>
      <c r="QZG890" s="40"/>
      <c r="QZH890" s="40"/>
      <c r="QZI890" s="40"/>
      <c r="QZJ890" s="40"/>
      <c r="QZK890" s="40"/>
      <c r="QZL890" s="40"/>
      <c r="QZM890" s="40"/>
      <c r="QZN890" s="40"/>
      <c r="QZO890" s="40"/>
      <c r="QZP890" s="40"/>
      <c r="QZQ890" s="40"/>
      <c r="QZR890" s="40"/>
      <c r="QZS890" s="40"/>
      <c r="QZT890" s="40"/>
      <c r="QZU890" s="40"/>
      <c r="QZV890" s="40"/>
      <c r="QZW890" s="40"/>
      <c r="QZX890" s="40"/>
      <c r="QZY890" s="40"/>
      <c r="QZZ890" s="40"/>
      <c r="RAA890" s="40"/>
      <c r="RAB890" s="40"/>
      <c r="RAC890" s="40"/>
      <c r="RAD890" s="40"/>
      <c r="RAE890" s="40"/>
      <c r="RAF890" s="40"/>
      <c r="RAG890" s="40"/>
      <c r="RAH890" s="40"/>
      <c r="RAI890" s="40"/>
      <c r="RAJ890" s="40"/>
      <c r="RAK890" s="40"/>
      <c r="RAL890" s="40"/>
      <c r="RAM890" s="40"/>
      <c r="RAN890" s="40"/>
      <c r="RAO890" s="40"/>
      <c r="RAP890" s="40"/>
      <c r="RAQ890" s="40"/>
      <c r="RAR890" s="40"/>
      <c r="RAS890" s="40"/>
      <c r="RAT890" s="40"/>
      <c r="RAU890" s="40"/>
      <c r="RAV890" s="40"/>
      <c r="RAW890" s="40"/>
      <c r="RAX890" s="40"/>
      <c r="RAY890" s="40"/>
      <c r="RAZ890" s="40"/>
      <c r="RBA890" s="40"/>
      <c r="RBB890" s="40"/>
      <c r="RBC890" s="40"/>
      <c r="RBD890" s="40"/>
      <c r="RBE890" s="40"/>
      <c r="RBF890" s="40"/>
      <c r="RBG890" s="40"/>
      <c r="RBH890" s="40"/>
      <c r="RBI890" s="40"/>
      <c r="RBJ890" s="40"/>
      <c r="RBK890" s="40"/>
      <c r="RBL890" s="40"/>
      <c r="RBM890" s="40"/>
      <c r="RBN890" s="40"/>
      <c r="RBO890" s="40"/>
      <c r="RBP890" s="40"/>
      <c r="RBQ890" s="40"/>
      <c r="RBR890" s="40"/>
      <c r="RBS890" s="40"/>
      <c r="RBT890" s="40"/>
      <c r="RBU890" s="40"/>
      <c r="RBV890" s="40"/>
      <c r="RBW890" s="40"/>
      <c r="RBX890" s="40"/>
      <c r="RBY890" s="40"/>
      <c r="RBZ890" s="40"/>
      <c r="RCA890" s="40"/>
      <c r="RCB890" s="40"/>
      <c r="RCC890" s="40"/>
      <c r="RCD890" s="40"/>
      <c r="RCE890" s="40"/>
      <c r="RCF890" s="40"/>
      <c r="RCG890" s="40"/>
      <c r="RCH890" s="40"/>
      <c r="RCI890" s="40"/>
      <c r="RCJ890" s="40"/>
      <c r="RCK890" s="40"/>
      <c r="RCL890" s="40"/>
      <c r="RCM890" s="40"/>
      <c r="RCN890" s="40"/>
      <c r="RCO890" s="40"/>
      <c r="RCP890" s="40"/>
      <c r="RCQ890" s="40"/>
      <c r="RCR890" s="40"/>
      <c r="RCS890" s="40"/>
      <c r="RCT890" s="40"/>
      <c r="RCU890" s="40"/>
      <c r="RCV890" s="40"/>
      <c r="RCW890" s="40"/>
      <c r="RCX890" s="40"/>
      <c r="RCY890" s="40"/>
      <c r="RCZ890" s="40"/>
      <c r="RDA890" s="40"/>
      <c r="RDB890" s="40"/>
      <c r="RDC890" s="40"/>
      <c r="RDD890" s="40"/>
      <c r="RDE890" s="40"/>
      <c r="RDF890" s="40"/>
      <c r="RDG890" s="40"/>
      <c r="RDH890" s="40"/>
      <c r="RDI890" s="40"/>
      <c r="RDJ890" s="40"/>
      <c r="RDK890" s="40"/>
      <c r="RDL890" s="40"/>
      <c r="RDM890" s="40"/>
      <c r="RDN890" s="40"/>
      <c r="RDO890" s="40"/>
      <c r="RDP890" s="40"/>
      <c r="RDQ890" s="40"/>
      <c r="RDR890" s="40"/>
      <c r="RDS890" s="40"/>
      <c r="RDT890" s="40"/>
      <c r="RDU890" s="40"/>
      <c r="RDV890" s="40"/>
      <c r="RDW890" s="40"/>
      <c r="RDX890" s="40"/>
      <c r="RDY890" s="40"/>
      <c r="RDZ890" s="40"/>
      <c r="REA890" s="40"/>
      <c r="REB890" s="40"/>
      <c r="REC890" s="40"/>
      <c r="RED890" s="40"/>
      <c r="REE890" s="40"/>
      <c r="REF890" s="40"/>
      <c r="REG890" s="40"/>
      <c r="REH890" s="40"/>
      <c r="REI890" s="40"/>
      <c r="REJ890" s="40"/>
      <c r="REK890" s="40"/>
      <c r="REL890" s="40"/>
      <c r="REM890" s="40"/>
      <c r="REN890" s="40"/>
      <c r="REO890" s="40"/>
      <c r="REP890" s="40"/>
      <c r="REQ890" s="40"/>
      <c r="RER890" s="40"/>
      <c r="RES890" s="40"/>
      <c r="RET890" s="40"/>
      <c r="REU890" s="40"/>
      <c r="REV890" s="40"/>
      <c r="REW890" s="40"/>
      <c r="REX890" s="40"/>
      <c r="REY890" s="40"/>
      <c r="REZ890" s="40"/>
      <c r="RFA890" s="40"/>
      <c r="RFB890" s="40"/>
      <c r="RFC890" s="40"/>
      <c r="RFD890" s="40"/>
      <c r="RFE890" s="40"/>
      <c r="RFF890" s="40"/>
      <c r="RFG890" s="40"/>
      <c r="RFH890" s="40"/>
      <c r="RFI890" s="40"/>
      <c r="RFJ890" s="40"/>
      <c r="RFK890" s="40"/>
      <c r="RFL890" s="40"/>
      <c r="RFM890" s="40"/>
      <c r="RFN890" s="40"/>
      <c r="RFO890" s="40"/>
      <c r="RFP890" s="40"/>
      <c r="RFQ890" s="40"/>
      <c r="RFR890" s="40"/>
      <c r="RFS890" s="40"/>
      <c r="RFT890" s="40"/>
      <c r="RFU890" s="40"/>
      <c r="RFV890" s="40"/>
      <c r="RFW890" s="40"/>
      <c r="RFX890" s="40"/>
      <c r="RFY890" s="40"/>
      <c r="RFZ890" s="40"/>
      <c r="RGA890" s="40"/>
      <c r="RGB890" s="40"/>
      <c r="RGC890" s="40"/>
      <c r="RGD890" s="40"/>
      <c r="RGE890" s="40"/>
      <c r="RGF890" s="40"/>
      <c r="RGG890" s="40"/>
      <c r="RGH890" s="40"/>
      <c r="RGI890" s="40"/>
      <c r="RGJ890" s="40"/>
      <c r="RGK890" s="40"/>
      <c r="RGL890" s="40"/>
      <c r="RGM890" s="40"/>
      <c r="RGN890" s="40"/>
      <c r="RGO890" s="40"/>
      <c r="RGP890" s="40"/>
      <c r="RGQ890" s="40"/>
      <c r="RGR890" s="40"/>
      <c r="RGS890" s="40"/>
      <c r="RGT890" s="40"/>
      <c r="RGU890" s="40"/>
      <c r="RGV890" s="40"/>
      <c r="RGW890" s="40"/>
      <c r="RGX890" s="40"/>
      <c r="RGY890" s="40"/>
      <c r="RGZ890" s="40"/>
      <c r="RHA890" s="40"/>
      <c r="RHB890" s="40"/>
      <c r="RHC890" s="40"/>
      <c r="RHD890" s="40"/>
      <c r="RHE890" s="40"/>
      <c r="RHF890" s="40"/>
      <c r="RHG890" s="40"/>
      <c r="RHH890" s="40"/>
      <c r="RHI890" s="40"/>
      <c r="RHJ890" s="40"/>
      <c r="RHK890" s="40"/>
      <c r="RHL890" s="40"/>
      <c r="RHM890" s="40"/>
      <c r="RHN890" s="40"/>
      <c r="RHO890" s="40"/>
      <c r="RHP890" s="40"/>
      <c r="RHQ890" s="40"/>
      <c r="RHR890" s="40"/>
      <c r="RHS890" s="40"/>
      <c r="RHT890" s="40"/>
      <c r="RHU890" s="40"/>
      <c r="RHV890" s="40"/>
      <c r="RHW890" s="40"/>
      <c r="RHX890" s="40"/>
      <c r="RHY890" s="40"/>
      <c r="RHZ890" s="40"/>
      <c r="RIA890" s="40"/>
      <c r="RIB890" s="40"/>
      <c r="RIC890" s="40"/>
      <c r="RID890" s="40"/>
      <c r="RIE890" s="40"/>
      <c r="RIF890" s="40"/>
      <c r="RIG890" s="40"/>
      <c r="RIH890" s="40"/>
      <c r="RII890" s="40"/>
      <c r="RIJ890" s="40"/>
      <c r="RIK890" s="40"/>
      <c r="RIL890" s="40"/>
      <c r="RIM890" s="40"/>
      <c r="RIN890" s="40"/>
      <c r="RIO890" s="40"/>
      <c r="RIP890" s="40"/>
      <c r="RIQ890" s="40"/>
      <c r="RIR890" s="40"/>
      <c r="RIS890" s="40"/>
      <c r="RIT890" s="40"/>
      <c r="RIU890" s="40"/>
      <c r="RIV890" s="40"/>
      <c r="RIW890" s="40"/>
      <c r="RIX890" s="40"/>
      <c r="RIY890" s="40"/>
      <c r="RIZ890" s="40"/>
      <c r="RJA890" s="40"/>
      <c r="RJB890" s="40"/>
      <c r="RJC890" s="40"/>
      <c r="RJD890" s="40"/>
      <c r="RJE890" s="40"/>
      <c r="RJF890" s="40"/>
      <c r="RJG890" s="40"/>
      <c r="RJH890" s="40"/>
      <c r="RJI890" s="40"/>
      <c r="RJJ890" s="40"/>
      <c r="RJK890" s="40"/>
      <c r="RJL890" s="40"/>
      <c r="RJM890" s="40"/>
      <c r="RJN890" s="40"/>
      <c r="RJO890" s="40"/>
      <c r="RJP890" s="40"/>
      <c r="RJQ890" s="40"/>
      <c r="RJR890" s="40"/>
      <c r="RJS890" s="40"/>
      <c r="RJT890" s="40"/>
      <c r="RJU890" s="40"/>
      <c r="RJV890" s="40"/>
      <c r="RJW890" s="40"/>
      <c r="RJX890" s="40"/>
      <c r="RJY890" s="40"/>
      <c r="RJZ890" s="40"/>
      <c r="RKA890" s="40"/>
      <c r="RKB890" s="40"/>
      <c r="RKC890" s="40"/>
      <c r="RKD890" s="40"/>
      <c r="RKE890" s="40"/>
      <c r="RKF890" s="40"/>
      <c r="RKG890" s="40"/>
      <c r="RKH890" s="40"/>
      <c r="RKI890" s="40"/>
      <c r="RKJ890" s="40"/>
      <c r="RKK890" s="40"/>
      <c r="RKL890" s="40"/>
      <c r="RKM890" s="40"/>
      <c r="RKN890" s="40"/>
      <c r="RKO890" s="40"/>
      <c r="RKP890" s="40"/>
      <c r="RKQ890" s="40"/>
      <c r="RKR890" s="40"/>
      <c r="RKS890" s="40"/>
      <c r="RKT890" s="40"/>
      <c r="RKU890" s="40"/>
      <c r="RKV890" s="40"/>
      <c r="RKW890" s="40"/>
      <c r="RKX890" s="40"/>
      <c r="RKY890" s="40"/>
      <c r="RKZ890" s="40"/>
      <c r="RLA890" s="40"/>
      <c r="RLB890" s="40"/>
      <c r="RLC890" s="40"/>
      <c r="RLD890" s="40"/>
      <c r="RLE890" s="40"/>
      <c r="RLF890" s="40"/>
      <c r="RLG890" s="40"/>
      <c r="RLH890" s="40"/>
      <c r="RLI890" s="40"/>
      <c r="RLJ890" s="40"/>
      <c r="RLK890" s="40"/>
      <c r="RLL890" s="40"/>
      <c r="RLM890" s="40"/>
      <c r="RLN890" s="40"/>
      <c r="RLO890" s="40"/>
      <c r="RLP890" s="40"/>
      <c r="RLQ890" s="40"/>
      <c r="RLR890" s="40"/>
      <c r="RLS890" s="40"/>
      <c r="RLT890" s="40"/>
      <c r="RLU890" s="40"/>
      <c r="RLV890" s="40"/>
      <c r="RLW890" s="40"/>
      <c r="RLX890" s="40"/>
      <c r="RLY890" s="40"/>
      <c r="RLZ890" s="40"/>
      <c r="RMA890" s="40"/>
      <c r="RMB890" s="40"/>
      <c r="RMC890" s="40"/>
      <c r="RMD890" s="40"/>
      <c r="RME890" s="40"/>
      <c r="RMF890" s="40"/>
      <c r="RMG890" s="40"/>
      <c r="RMH890" s="40"/>
      <c r="RMI890" s="40"/>
      <c r="RMJ890" s="40"/>
      <c r="RMK890" s="40"/>
      <c r="RML890" s="40"/>
      <c r="RMM890" s="40"/>
      <c r="RMN890" s="40"/>
      <c r="RMO890" s="40"/>
      <c r="RMP890" s="40"/>
      <c r="RMQ890" s="40"/>
      <c r="RMR890" s="40"/>
      <c r="RMS890" s="40"/>
      <c r="RMT890" s="40"/>
      <c r="RMU890" s="40"/>
      <c r="RMV890" s="40"/>
      <c r="RMW890" s="40"/>
      <c r="RMX890" s="40"/>
      <c r="RMY890" s="40"/>
      <c r="RMZ890" s="40"/>
      <c r="RNA890" s="40"/>
      <c r="RNB890" s="40"/>
      <c r="RNC890" s="40"/>
      <c r="RND890" s="40"/>
      <c r="RNE890" s="40"/>
      <c r="RNF890" s="40"/>
      <c r="RNG890" s="40"/>
      <c r="RNH890" s="40"/>
      <c r="RNI890" s="40"/>
      <c r="RNJ890" s="40"/>
      <c r="RNK890" s="40"/>
      <c r="RNL890" s="40"/>
      <c r="RNM890" s="40"/>
      <c r="RNN890" s="40"/>
      <c r="RNO890" s="40"/>
      <c r="RNP890" s="40"/>
      <c r="RNQ890" s="40"/>
      <c r="RNR890" s="40"/>
      <c r="RNS890" s="40"/>
      <c r="RNT890" s="40"/>
      <c r="RNU890" s="40"/>
      <c r="RNV890" s="40"/>
      <c r="RNW890" s="40"/>
      <c r="RNX890" s="40"/>
      <c r="RNY890" s="40"/>
      <c r="RNZ890" s="40"/>
      <c r="ROA890" s="40"/>
      <c r="ROB890" s="40"/>
      <c r="ROC890" s="40"/>
      <c r="ROD890" s="40"/>
      <c r="ROE890" s="40"/>
      <c r="ROF890" s="40"/>
      <c r="ROG890" s="40"/>
      <c r="ROH890" s="40"/>
      <c r="ROI890" s="40"/>
      <c r="ROJ890" s="40"/>
      <c r="ROK890" s="40"/>
      <c r="ROL890" s="40"/>
      <c r="ROM890" s="40"/>
      <c r="RON890" s="40"/>
      <c r="ROO890" s="40"/>
      <c r="ROP890" s="40"/>
      <c r="ROQ890" s="40"/>
      <c r="ROR890" s="40"/>
      <c r="ROS890" s="40"/>
      <c r="ROT890" s="40"/>
      <c r="ROU890" s="40"/>
      <c r="ROV890" s="40"/>
      <c r="ROW890" s="40"/>
      <c r="ROX890" s="40"/>
      <c r="ROY890" s="40"/>
      <c r="ROZ890" s="40"/>
      <c r="RPA890" s="40"/>
      <c r="RPB890" s="40"/>
      <c r="RPC890" s="40"/>
      <c r="RPD890" s="40"/>
      <c r="RPE890" s="40"/>
      <c r="RPF890" s="40"/>
      <c r="RPG890" s="40"/>
      <c r="RPH890" s="40"/>
      <c r="RPI890" s="40"/>
      <c r="RPJ890" s="40"/>
      <c r="RPK890" s="40"/>
      <c r="RPL890" s="40"/>
      <c r="RPM890" s="40"/>
      <c r="RPN890" s="40"/>
      <c r="RPO890" s="40"/>
      <c r="RPP890" s="40"/>
      <c r="RPQ890" s="40"/>
      <c r="RPR890" s="40"/>
      <c r="RPS890" s="40"/>
      <c r="RPT890" s="40"/>
      <c r="RPU890" s="40"/>
      <c r="RPV890" s="40"/>
      <c r="RPW890" s="40"/>
      <c r="RPX890" s="40"/>
      <c r="RPY890" s="40"/>
      <c r="RPZ890" s="40"/>
      <c r="RQA890" s="40"/>
      <c r="RQB890" s="40"/>
      <c r="RQC890" s="40"/>
      <c r="RQD890" s="40"/>
      <c r="RQE890" s="40"/>
      <c r="RQF890" s="40"/>
      <c r="RQG890" s="40"/>
      <c r="RQH890" s="40"/>
      <c r="RQI890" s="40"/>
      <c r="RQJ890" s="40"/>
      <c r="RQK890" s="40"/>
      <c r="RQL890" s="40"/>
      <c r="RQM890" s="40"/>
      <c r="RQN890" s="40"/>
      <c r="RQO890" s="40"/>
      <c r="RQP890" s="40"/>
      <c r="RQQ890" s="40"/>
      <c r="RQR890" s="40"/>
      <c r="RQS890" s="40"/>
      <c r="RQT890" s="40"/>
      <c r="RQU890" s="40"/>
      <c r="RQV890" s="40"/>
      <c r="RQW890" s="40"/>
      <c r="RQX890" s="40"/>
      <c r="RQY890" s="40"/>
      <c r="RQZ890" s="40"/>
      <c r="RRA890" s="40"/>
      <c r="RRB890" s="40"/>
      <c r="RRC890" s="40"/>
      <c r="RRD890" s="40"/>
      <c r="RRE890" s="40"/>
      <c r="RRF890" s="40"/>
      <c r="RRG890" s="40"/>
      <c r="RRH890" s="40"/>
      <c r="RRI890" s="40"/>
      <c r="RRJ890" s="40"/>
      <c r="RRK890" s="40"/>
      <c r="RRL890" s="40"/>
      <c r="RRM890" s="40"/>
      <c r="RRN890" s="40"/>
      <c r="RRO890" s="40"/>
      <c r="RRP890" s="40"/>
      <c r="RRQ890" s="40"/>
      <c r="RRR890" s="40"/>
      <c r="RRS890" s="40"/>
      <c r="RRT890" s="40"/>
      <c r="RRU890" s="40"/>
      <c r="RRV890" s="40"/>
      <c r="RRW890" s="40"/>
      <c r="RRX890" s="40"/>
      <c r="RRY890" s="40"/>
      <c r="RRZ890" s="40"/>
      <c r="RSA890" s="40"/>
      <c r="RSB890" s="40"/>
      <c r="RSC890" s="40"/>
      <c r="RSD890" s="40"/>
      <c r="RSE890" s="40"/>
      <c r="RSF890" s="40"/>
      <c r="RSG890" s="40"/>
      <c r="RSH890" s="40"/>
      <c r="RSI890" s="40"/>
      <c r="RSJ890" s="40"/>
      <c r="RSK890" s="40"/>
      <c r="RSL890" s="40"/>
      <c r="RSM890" s="40"/>
      <c r="RSN890" s="40"/>
      <c r="RSO890" s="40"/>
      <c r="RSP890" s="40"/>
      <c r="RSQ890" s="40"/>
      <c r="RSR890" s="40"/>
      <c r="RSS890" s="40"/>
      <c r="RST890" s="40"/>
      <c r="RSU890" s="40"/>
      <c r="RSV890" s="40"/>
      <c r="RSW890" s="40"/>
      <c r="RSX890" s="40"/>
      <c r="RSY890" s="40"/>
      <c r="RSZ890" s="40"/>
      <c r="RTA890" s="40"/>
      <c r="RTB890" s="40"/>
      <c r="RTC890" s="40"/>
      <c r="RTD890" s="40"/>
      <c r="RTE890" s="40"/>
      <c r="RTF890" s="40"/>
      <c r="RTG890" s="40"/>
      <c r="RTH890" s="40"/>
      <c r="RTI890" s="40"/>
      <c r="RTJ890" s="40"/>
      <c r="RTK890" s="40"/>
      <c r="RTL890" s="40"/>
      <c r="RTM890" s="40"/>
      <c r="RTN890" s="40"/>
      <c r="RTO890" s="40"/>
      <c r="RTP890" s="40"/>
      <c r="RTQ890" s="40"/>
      <c r="RTR890" s="40"/>
      <c r="RTS890" s="40"/>
      <c r="RTT890" s="40"/>
      <c r="RTU890" s="40"/>
      <c r="RTV890" s="40"/>
      <c r="RTW890" s="40"/>
      <c r="RTX890" s="40"/>
      <c r="RTY890" s="40"/>
      <c r="RTZ890" s="40"/>
      <c r="RUA890" s="40"/>
      <c r="RUB890" s="40"/>
      <c r="RUC890" s="40"/>
      <c r="RUD890" s="40"/>
      <c r="RUE890" s="40"/>
      <c r="RUF890" s="40"/>
      <c r="RUG890" s="40"/>
      <c r="RUH890" s="40"/>
      <c r="RUI890" s="40"/>
      <c r="RUJ890" s="40"/>
      <c r="RUK890" s="40"/>
      <c r="RUL890" s="40"/>
      <c r="RUM890" s="40"/>
      <c r="RUN890" s="40"/>
      <c r="RUO890" s="40"/>
      <c r="RUP890" s="40"/>
      <c r="RUQ890" s="40"/>
      <c r="RUR890" s="40"/>
      <c r="RUS890" s="40"/>
      <c r="RUT890" s="40"/>
      <c r="RUU890" s="40"/>
      <c r="RUV890" s="40"/>
      <c r="RUW890" s="40"/>
      <c r="RUX890" s="40"/>
      <c r="RUY890" s="40"/>
      <c r="RUZ890" s="40"/>
      <c r="RVA890" s="40"/>
      <c r="RVB890" s="40"/>
      <c r="RVC890" s="40"/>
      <c r="RVD890" s="40"/>
      <c r="RVE890" s="40"/>
      <c r="RVF890" s="40"/>
      <c r="RVG890" s="40"/>
      <c r="RVH890" s="40"/>
      <c r="RVI890" s="40"/>
      <c r="RVJ890" s="40"/>
      <c r="RVK890" s="40"/>
      <c r="RVL890" s="40"/>
      <c r="RVM890" s="40"/>
      <c r="RVN890" s="40"/>
      <c r="RVO890" s="40"/>
      <c r="RVP890" s="40"/>
      <c r="RVQ890" s="40"/>
      <c r="RVR890" s="40"/>
      <c r="RVS890" s="40"/>
      <c r="RVT890" s="40"/>
      <c r="RVU890" s="40"/>
      <c r="RVV890" s="40"/>
      <c r="RVW890" s="40"/>
      <c r="RVX890" s="40"/>
      <c r="RVY890" s="40"/>
      <c r="RVZ890" s="40"/>
      <c r="RWA890" s="40"/>
      <c r="RWB890" s="40"/>
      <c r="RWC890" s="40"/>
      <c r="RWD890" s="40"/>
      <c r="RWE890" s="40"/>
      <c r="RWF890" s="40"/>
      <c r="RWG890" s="40"/>
      <c r="RWH890" s="40"/>
      <c r="RWI890" s="40"/>
      <c r="RWJ890" s="40"/>
      <c r="RWK890" s="40"/>
      <c r="RWL890" s="40"/>
      <c r="RWM890" s="40"/>
      <c r="RWN890" s="40"/>
      <c r="RWO890" s="40"/>
      <c r="RWP890" s="40"/>
      <c r="RWQ890" s="40"/>
      <c r="RWR890" s="40"/>
      <c r="RWS890" s="40"/>
      <c r="RWT890" s="40"/>
      <c r="RWU890" s="40"/>
      <c r="RWV890" s="40"/>
      <c r="RWW890" s="40"/>
      <c r="RWX890" s="40"/>
      <c r="RWY890" s="40"/>
      <c r="RWZ890" s="40"/>
      <c r="RXA890" s="40"/>
      <c r="RXB890" s="40"/>
      <c r="RXC890" s="40"/>
      <c r="RXD890" s="40"/>
      <c r="RXE890" s="40"/>
      <c r="RXF890" s="40"/>
      <c r="RXG890" s="40"/>
      <c r="RXH890" s="40"/>
      <c r="RXI890" s="40"/>
      <c r="RXJ890" s="40"/>
      <c r="RXK890" s="40"/>
      <c r="RXL890" s="40"/>
      <c r="RXM890" s="40"/>
      <c r="RXN890" s="40"/>
      <c r="RXO890" s="40"/>
      <c r="RXP890" s="40"/>
      <c r="RXQ890" s="40"/>
      <c r="RXR890" s="40"/>
      <c r="RXS890" s="40"/>
      <c r="RXT890" s="40"/>
      <c r="RXU890" s="40"/>
      <c r="RXV890" s="40"/>
      <c r="RXW890" s="40"/>
      <c r="RXX890" s="40"/>
      <c r="RXY890" s="40"/>
      <c r="RXZ890" s="40"/>
      <c r="RYA890" s="40"/>
      <c r="RYB890" s="40"/>
      <c r="RYC890" s="40"/>
      <c r="RYD890" s="40"/>
      <c r="RYE890" s="40"/>
      <c r="RYF890" s="40"/>
      <c r="RYG890" s="40"/>
      <c r="RYH890" s="40"/>
      <c r="RYI890" s="40"/>
      <c r="RYJ890" s="40"/>
      <c r="RYK890" s="40"/>
      <c r="RYL890" s="40"/>
      <c r="RYM890" s="40"/>
      <c r="RYN890" s="40"/>
      <c r="RYO890" s="40"/>
      <c r="RYP890" s="40"/>
      <c r="RYQ890" s="40"/>
      <c r="RYR890" s="40"/>
      <c r="RYS890" s="40"/>
      <c r="RYT890" s="40"/>
      <c r="RYU890" s="40"/>
      <c r="RYV890" s="40"/>
      <c r="RYW890" s="40"/>
      <c r="RYX890" s="40"/>
      <c r="RYY890" s="40"/>
      <c r="RYZ890" s="40"/>
      <c r="RZA890" s="40"/>
      <c r="RZB890" s="40"/>
      <c r="RZC890" s="40"/>
      <c r="RZD890" s="40"/>
      <c r="RZE890" s="40"/>
      <c r="RZF890" s="40"/>
      <c r="RZG890" s="40"/>
      <c r="RZH890" s="40"/>
      <c r="RZI890" s="40"/>
      <c r="RZJ890" s="40"/>
      <c r="RZK890" s="40"/>
      <c r="RZL890" s="40"/>
      <c r="RZM890" s="40"/>
      <c r="RZN890" s="40"/>
      <c r="RZO890" s="40"/>
      <c r="RZP890" s="40"/>
      <c r="RZQ890" s="40"/>
      <c r="RZR890" s="40"/>
      <c r="RZS890" s="40"/>
      <c r="RZT890" s="40"/>
      <c r="RZU890" s="40"/>
      <c r="RZV890" s="40"/>
      <c r="RZW890" s="40"/>
      <c r="RZX890" s="40"/>
      <c r="RZY890" s="40"/>
      <c r="RZZ890" s="40"/>
      <c r="SAA890" s="40"/>
      <c r="SAB890" s="40"/>
      <c r="SAC890" s="40"/>
      <c r="SAD890" s="40"/>
      <c r="SAE890" s="40"/>
      <c r="SAF890" s="40"/>
      <c r="SAG890" s="40"/>
      <c r="SAH890" s="40"/>
      <c r="SAI890" s="40"/>
      <c r="SAJ890" s="40"/>
      <c r="SAK890" s="40"/>
      <c r="SAL890" s="40"/>
      <c r="SAM890" s="40"/>
      <c r="SAN890" s="40"/>
      <c r="SAO890" s="40"/>
      <c r="SAP890" s="40"/>
      <c r="SAQ890" s="40"/>
      <c r="SAR890" s="40"/>
      <c r="SAS890" s="40"/>
      <c r="SAT890" s="40"/>
      <c r="SAU890" s="40"/>
      <c r="SAV890" s="40"/>
      <c r="SAW890" s="40"/>
      <c r="SAX890" s="40"/>
      <c r="SAY890" s="40"/>
      <c r="SAZ890" s="40"/>
      <c r="SBA890" s="40"/>
      <c r="SBB890" s="40"/>
      <c r="SBC890" s="40"/>
      <c r="SBD890" s="40"/>
      <c r="SBE890" s="40"/>
      <c r="SBF890" s="40"/>
      <c r="SBG890" s="40"/>
      <c r="SBH890" s="40"/>
      <c r="SBI890" s="40"/>
      <c r="SBJ890" s="40"/>
      <c r="SBK890" s="40"/>
      <c r="SBL890" s="40"/>
      <c r="SBM890" s="40"/>
      <c r="SBN890" s="40"/>
      <c r="SBO890" s="40"/>
      <c r="SBP890" s="40"/>
      <c r="SBQ890" s="40"/>
      <c r="SBR890" s="40"/>
      <c r="SBS890" s="40"/>
      <c r="SBT890" s="40"/>
      <c r="SBU890" s="40"/>
      <c r="SBV890" s="40"/>
      <c r="SBW890" s="40"/>
      <c r="SBX890" s="40"/>
      <c r="SBY890" s="40"/>
      <c r="SBZ890" s="40"/>
      <c r="SCA890" s="40"/>
      <c r="SCB890" s="40"/>
      <c r="SCC890" s="40"/>
      <c r="SCD890" s="40"/>
      <c r="SCE890" s="40"/>
      <c r="SCF890" s="40"/>
      <c r="SCG890" s="40"/>
      <c r="SCH890" s="40"/>
      <c r="SCI890" s="40"/>
      <c r="SCJ890" s="40"/>
      <c r="SCK890" s="40"/>
      <c r="SCL890" s="40"/>
      <c r="SCM890" s="40"/>
      <c r="SCN890" s="40"/>
      <c r="SCO890" s="40"/>
      <c r="SCP890" s="40"/>
      <c r="SCQ890" s="40"/>
      <c r="SCR890" s="40"/>
      <c r="SCS890" s="40"/>
      <c r="SCT890" s="40"/>
      <c r="SCU890" s="40"/>
      <c r="SCV890" s="40"/>
      <c r="SCW890" s="40"/>
      <c r="SCX890" s="40"/>
      <c r="SCY890" s="40"/>
      <c r="SCZ890" s="40"/>
      <c r="SDA890" s="40"/>
      <c r="SDB890" s="40"/>
      <c r="SDC890" s="40"/>
      <c r="SDD890" s="40"/>
      <c r="SDE890" s="40"/>
      <c r="SDF890" s="40"/>
      <c r="SDG890" s="40"/>
      <c r="SDH890" s="40"/>
      <c r="SDI890" s="40"/>
      <c r="SDJ890" s="40"/>
      <c r="SDK890" s="40"/>
      <c r="SDL890" s="40"/>
      <c r="SDM890" s="40"/>
      <c r="SDN890" s="40"/>
      <c r="SDO890" s="40"/>
      <c r="SDP890" s="40"/>
      <c r="SDQ890" s="40"/>
      <c r="SDR890" s="40"/>
      <c r="SDS890" s="40"/>
      <c r="SDT890" s="40"/>
      <c r="SDU890" s="40"/>
      <c r="SDV890" s="40"/>
      <c r="SDW890" s="40"/>
      <c r="SDX890" s="40"/>
      <c r="SDY890" s="40"/>
      <c r="SDZ890" s="40"/>
      <c r="SEA890" s="40"/>
      <c r="SEB890" s="40"/>
      <c r="SEC890" s="40"/>
      <c r="SED890" s="40"/>
      <c r="SEE890" s="40"/>
      <c r="SEF890" s="40"/>
      <c r="SEG890" s="40"/>
      <c r="SEH890" s="40"/>
      <c r="SEI890" s="40"/>
      <c r="SEJ890" s="40"/>
      <c r="SEK890" s="40"/>
      <c r="SEL890" s="40"/>
      <c r="SEM890" s="40"/>
      <c r="SEN890" s="40"/>
      <c r="SEO890" s="40"/>
      <c r="SEP890" s="40"/>
      <c r="SEQ890" s="40"/>
      <c r="SER890" s="40"/>
      <c r="SES890" s="40"/>
      <c r="SET890" s="40"/>
      <c r="SEU890" s="40"/>
      <c r="SEV890" s="40"/>
      <c r="SEW890" s="40"/>
      <c r="SEX890" s="40"/>
      <c r="SEY890" s="40"/>
      <c r="SEZ890" s="40"/>
      <c r="SFA890" s="40"/>
      <c r="SFB890" s="40"/>
      <c r="SFC890" s="40"/>
      <c r="SFD890" s="40"/>
      <c r="SFE890" s="40"/>
      <c r="SFF890" s="40"/>
      <c r="SFG890" s="40"/>
      <c r="SFH890" s="40"/>
      <c r="SFI890" s="40"/>
      <c r="SFJ890" s="40"/>
      <c r="SFK890" s="40"/>
      <c r="SFL890" s="40"/>
      <c r="SFM890" s="40"/>
      <c r="SFN890" s="40"/>
      <c r="SFO890" s="40"/>
      <c r="SFP890" s="40"/>
      <c r="SFQ890" s="40"/>
      <c r="SFR890" s="40"/>
      <c r="SFS890" s="40"/>
      <c r="SFT890" s="40"/>
      <c r="SFU890" s="40"/>
      <c r="SFV890" s="40"/>
      <c r="SFW890" s="40"/>
      <c r="SFX890" s="40"/>
      <c r="SFY890" s="40"/>
      <c r="SFZ890" s="40"/>
      <c r="SGA890" s="40"/>
      <c r="SGB890" s="40"/>
      <c r="SGC890" s="40"/>
      <c r="SGD890" s="40"/>
      <c r="SGE890" s="40"/>
      <c r="SGF890" s="40"/>
      <c r="SGG890" s="40"/>
      <c r="SGH890" s="40"/>
      <c r="SGI890" s="40"/>
      <c r="SGJ890" s="40"/>
      <c r="SGK890" s="40"/>
      <c r="SGL890" s="40"/>
      <c r="SGM890" s="40"/>
      <c r="SGN890" s="40"/>
      <c r="SGO890" s="40"/>
      <c r="SGP890" s="40"/>
      <c r="SGQ890" s="40"/>
      <c r="SGR890" s="40"/>
      <c r="SGS890" s="40"/>
      <c r="SGT890" s="40"/>
      <c r="SGU890" s="40"/>
      <c r="SGV890" s="40"/>
      <c r="SGW890" s="40"/>
      <c r="SGX890" s="40"/>
      <c r="SGY890" s="40"/>
      <c r="SGZ890" s="40"/>
      <c r="SHA890" s="40"/>
      <c r="SHB890" s="40"/>
      <c r="SHC890" s="40"/>
      <c r="SHD890" s="40"/>
      <c r="SHE890" s="40"/>
      <c r="SHF890" s="40"/>
      <c r="SHG890" s="40"/>
      <c r="SHH890" s="40"/>
      <c r="SHI890" s="40"/>
      <c r="SHJ890" s="40"/>
      <c r="SHK890" s="40"/>
      <c r="SHL890" s="40"/>
      <c r="SHM890" s="40"/>
      <c r="SHN890" s="40"/>
      <c r="SHO890" s="40"/>
      <c r="SHP890" s="40"/>
      <c r="SHQ890" s="40"/>
      <c r="SHR890" s="40"/>
      <c r="SHS890" s="40"/>
      <c r="SHT890" s="40"/>
      <c r="SHU890" s="40"/>
      <c r="SHV890" s="40"/>
      <c r="SHW890" s="40"/>
      <c r="SHX890" s="40"/>
      <c r="SHY890" s="40"/>
      <c r="SHZ890" s="40"/>
      <c r="SIA890" s="40"/>
      <c r="SIB890" s="40"/>
      <c r="SIC890" s="40"/>
      <c r="SID890" s="40"/>
      <c r="SIE890" s="40"/>
      <c r="SIF890" s="40"/>
      <c r="SIG890" s="40"/>
      <c r="SIH890" s="40"/>
      <c r="SII890" s="40"/>
      <c r="SIJ890" s="40"/>
      <c r="SIK890" s="40"/>
      <c r="SIL890" s="40"/>
      <c r="SIM890" s="40"/>
      <c r="SIN890" s="40"/>
      <c r="SIO890" s="40"/>
      <c r="SIP890" s="40"/>
      <c r="SIQ890" s="40"/>
      <c r="SIR890" s="40"/>
      <c r="SIS890" s="40"/>
      <c r="SIT890" s="40"/>
      <c r="SIU890" s="40"/>
      <c r="SIV890" s="40"/>
      <c r="SIW890" s="40"/>
      <c r="SIX890" s="40"/>
      <c r="SIY890" s="40"/>
      <c r="SIZ890" s="40"/>
      <c r="SJA890" s="40"/>
      <c r="SJB890" s="40"/>
      <c r="SJC890" s="40"/>
      <c r="SJD890" s="40"/>
      <c r="SJE890" s="40"/>
      <c r="SJF890" s="40"/>
      <c r="SJG890" s="40"/>
      <c r="SJH890" s="40"/>
      <c r="SJI890" s="40"/>
      <c r="SJJ890" s="40"/>
      <c r="SJK890" s="40"/>
      <c r="SJL890" s="40"/>
      <c r="SJM890" s="40"/>
      <c r="SJN890" s="40"/>
      <c r="SJO890" s="40"/>
      <c r="SJP890" s="40"/>
      <c r="SJQ890" s="40"/>
      <c r="SJR890" s="40"/>
      <c r="SJS890" s="40"/>
      <c r="SJT890" s="40"/>
      <c r="SJU890" s="40"/>
      <c r="SJV890" s="40"/>
      <c r="SJW890" s="40"/>
      <c r="SJX890" s="40"/>
      <c r="SJY890" s="40"/>
      <c r="SJZ890" s="40"/>
      <c r="SKA890" s="40"/>
      <c r="SKB890" s="40"/>
      <c r="SKC890" s="40"/>
      <c r="SKD890" s="40"/>
      <c r="SKE890" s="40"/>
      <c r="SKF890" s="40"/>
      <c r="SKG890" s="40"/>
      <c r="SKH890" s="40"/>
      <c r="SKI890" s="40"/>
      <c r="SKJ890" s="40"/>
      <c r="SKK890" s="40"/>
      <c r="SKL890" s="40"/>
      <c r="SKM890" s="40"/>
      <c r="SKN890" s="40"/>
      <c r="SKO890" s="40"/>
      <c r="SKP890" s="40"/>
      <c r="SKQ890" s="40"/>
      <c r="SKR890" s="40"/>
      <c r="SKS890" s="40"/>
      <c r="SKT890" s="40"/>
      <c r="SKU890" s="40"/>
      <c r="SKV890" s="40"/>
      <c r="SKW890" s="40"/>
      <c r="SKX890" s="40"/>
      <c r="SKY890" s="40"/>
      <c r="SKZ890" s="40"/>
      <c r="SLA890" s="40"/>
      <c r="SLB890" s="40"/>
      <c r="SLC890" s="40"/>
      <c r="SLD890" s="40"/>
      <c r="SLE890" s="40"/>
      <c r="SLF890" s="40"/>
      <c r="SLG890" s="40"/>
      <c r="SLH890" s="40"/>
      <c r="SLI890" s="40"/>
      <c r="SLJ890" s="40"/>
      <c r="SLK890" s="40"/>
      <c r="SLL890" s="40"/>
      <c r="SLM890" s="40"/>
      <c r="SLN890" s="40"/>
      <c r="SLO890" s="40"/>
      <c r="SLP890" s="40"/>
      <c r="SLQ890" s="40"/>
      <c r="SLR890" s="40"/>
      <c r="SLS890" s="40"/>
      <c r="SLT890" s="40"/>
      <c r="SLU890" s="40"/>
      <c r="SLV890" s="40"/>
      <c r="SLW890" s="40"/>
      <c r="SLX890" s="40"/>
      <c r="SLY890" s="40"/>
      <c r="SLZ890" s="40"/>
      <c r="SMA890" s="40"/>
      <c r="SMB890" s="40"/>
      <c r="SMC890" s="40"/>
      <c r="SMD890" s="40"/>
      <c r="SME890" s="40"/>
      <c r="SMF890" s="40"/>
      <c r="SMG890" s="40"/>
      <c r="SMH890" s="40"/>
      <c r="SMI890" s="40"/>
      <c r="SMJ890" s="40"/>
      <c r="SMK890" s="40"/>
      <c r="SML890" s="40"/>
      <c r="SMM890" s="40"/>
      <c r="SMN890" s="40"/>
      <c r="SMO890" s="40"/>
      <c r="SMP890" s="40"/>
      <c r="SMQ890" s="40"/>
      <c r="SMR890" s="40"/>
      <c r="SMS890" s="40"/>
      <c r="SMT890" s="40"/>
      <c r="SMU890" s="40"/>
      <c r="SMV890" s="40"/>
      <c r="SMW890" s="40"/>
      <c r="SMX890" s="40"/>
      <c r="SMY890" s="40"/>
      <c r="SMZ890" s="40"/>
      <c r="SNA890" s="40"/>
      <c r="SNB890" s="40"/>
      <c r="SNC890" s="40"/>
      <c r="SND890" s="40"/>
      <c r="SNE890" s="40"/>
      <c r="SNF890" s="40"/>
      <c r="SNG890" s="40"/>
      <c r="SNH890" s="40"/>
      <c r="SNI890" s="40"/>
      <c r="SNJ890" s="40"/>
      <c r="SNK890" s="40"/>
      <c r="SNL890" s="40"/>
      <c r="SNM890" s="40"/>
      <c r="SNN890" s="40"/>
      <c r="SNO890" s="40"/>
      <c r="SNP890" s="40"/>
      <c r="SNQ890" s="40"/>
      <c r="SNR890" s="40"/>
      <c r="SNS890" s="40"/>
      <c r="SNT890" s="40"/>
      <c r="SNU890" s="40"/>
      <c r="SNV890" s="40"/>
      <c r="SNW890" s="40"/>
      <c r="SNX890" s="40"/>
      <c r="SNY890" s="40"/>
      <c r="SNZ890" s="40"/>
      <c r="SOA890" s="40"/>
      <c r="SOB890" s="40"/>
      <c r="SOC890" s="40"/>
      <c r="SOD890" s="40"/>
      <c r="SOE890" s="40"/>
      <c r="SOF890" s="40"/>
      <c r="SOG890" s="40"/>
      <c r="SOH890" s="40"/>
      <c r="SOI890" s="40"/>
      <c r="SOJ890" s="40"/>
      <c r="SOK890" s="40"/>
      <c r="SOL890" s="40"/>
      <c r="SOM890" s="40"/>
      <c r="SON890" s="40"/>
      <c r="SOO890" s="40"/>
      <c r="SOP890" s="40"/>
      <c r="SOQ890" s="40"/>
      <c r="SOR890" s="40"/>
      <c r="SOS890" s="40"/>
      <c r="SOT890" s="40"/>
      <c r="SOU890" s="40"/>
      <c r="SOV890" s="40"/>
      <c r="SOW890" s="40"/>
      <c r="SOX890" s="40"/>
      <c r="SOY890" s="40"/>
      <c r="SOZ890" s="40"/>
      <c r="SPA890" s="40"/>
      <c r="SPB890" s="40"/>
      <c r="SPC890" s="40"/>
      <c r="SPD890" s="40"/>
      <c r="SPE890" s="40"/>
      <c r="SPF890" s="40"/>
      <c r="SPG890" s="40"/>
      <c r="SPH890" s="40"/>
      <c r="SPI890" s="40"/>
      <c r="SPJ890" s="40"/>
      <c r="SPK890" s="40"/>
      <c r="SPL890" s="40"/>
      <c r="SPM890" s="40"/>
      <c r="SPN890" s="40"/>
      <c r="SPO890" s="40"/>
      <c r="SPP890" s="40"/>
      <c r="SPQ890" s="40"/>
      <c r="SPR890" s="40"/>
      <c r="SPS890" s="40"/>
      <c r="SPT890" s="40"/>
      <c r="SPU890" s="40"/>
      <c r="SPV890" s="40"/>
      <c r="SPW890" s="40"/>
      <c r="SPX890" s="40"/>
      <c r="SPY890" s="40"/>
      <c r="SPZ890" s="40"/>
      <c r="SQA890" s="40"/>
      <c r="SQB890" s="40"/>
      <c r="SQC890" s="40"/>
      <c r="SQD890" s="40"/>
      <c r="SQE890" s="40"/>
      <c r="SQF890" s="40"/>
      <c r="SQG890" s="40"/>
      <c r="SQH890" s="40"/>
      <c r="SQI890" s="40"/>
      <c r="SQJ890" s="40"/>
      <c r="SQK890" s="40"/>
      <c r="SQL890" s="40"/>
      <c r="SQM890" s="40"/>
      <c r="SQN890" s="40"/>
      <c r="SQO890" s="40"/>
      <c r="SQP890" s="40"/>
      <c r="SQQ890" s="40"/>
      <c r="SQR890" s="40"/>
      <c r="SQS890" s="40"/>
      <c r="SQT890" s="40"/>
      <c r="SQU890" s="40"/>
      <c r="SQV890" s="40"/>
      <c r="SQW890" s="40"/>
      <c r="SQX890" s="40"/>
      <c r="SQY890" s="40"/>
      <c r="SQZ890" s="40"/>
      <c r="SRA890" s="40"/>
      <c r="SRB890" s="40"/>
      <c r="SRC890" s="40"/>
      <c r="SRD890" s="40"/>
      <c r="SRE890" s="40"/>
      <c r="SRF890" s="40"/>
      <c r="SRG890" s="40"/>
      <c r="SRH890" s="40"/>
      <c r="SRI890" s="40"/>
      <c r="SRJ890" s="40"/>
      <c r="SRK890" s="40"/>
      <c r="SRL890" s="40"/>
      <c r="SRM890" s="40"/>
      <c r="SRN890" s="40"/>
      <c r="SRO890" s="40"/>
      <c r="SRP890" s="40"/>
      <c r="SRQ890" s="40"/>
      <c r="SRR890" s="40"/>
      <c r="SRS890" s="40"/>
      <c r="SRT890" s="40"/>
      <c r="SRU890" s="40"/>
      <c r="SRV890" s="40"/>
      <c r="SRW890" s="40"/>
      <c r="SRX890" s="40"/>
      <c r="SRY890" s="40"/>
      <c r="SRZ890" s="40"/>
      <c r="SSA890" s="40"/>
      <c r="SSB890" s="40"/>
      <c r="SSC890" s="40"/>
      <c r="SSD890" s="40"/>
      <c r="SSE890" s="40"/>
      <c r="SSF890" s="40"/>
      <c r="SSG890" s="40"/>
      <c r="SSH890" s="40"/>
      <c r="SSI890" s="40"/>
      <c r="SSJ890" s="40"/>
      <c r="SSK890" s="40"/>
      <c r="SSL890" s="40"/>
      <c r="SSM890" s="40"/>
      <c r="SSN890" s="40"/>
      <c r="SSO890" s="40"/>
      <c r="SSP890" s="40"/>
      <c r="SSQ890" s="40"/>
      <c r="SSR890" s="40"/>
      <c r="SSS890" s="40"/>
      <c r="SST890" s="40"/>
      <c r="SSU890" s="40"/>
      <c r="SSV890" s="40"/>
      <c r="SSW890" s="40"/>
      <c r="SSX890" s="40"/>
      <c r="SSY890" s="40"/>
      <c r="SSZ890" s="40"/>
      <c r="STA890" s="40"/>
      <c r="STB890" s="40"/>
      <c r="STC890" s="40"/>
      <c r="STD890" s="40"/>
      <c r="STE890" s="40"/>
      <c r="STF890" s="40"/>
      <c r="STG890" s="40"/>
      <c r="STH890" s="40"/>
      <c r="STI890" s="40"/>
      <c r="STJ890" s="40"/>
      <c r="STK890" s="40"/>
      <c r="STL890" s="40"/>
      <c r="STM890" s="40"/>
      <c r="STN890" s="40"/>
      <c r="STO890" s="40"/>
      <c r="STP890" s="40"/>
      <c r="STQ890" s="40"/>
      <c r="STR890" s="40"/>
      <c r="STS890" s="40"/>
      <c r="STT890" s="40"/>
      <c r="STU890" s="40"/>
      <c r="STV890" s="40"/>
      <c r="STW890" s="40"/>
      <c r="STX890" s="40"/>
      <c r="STY890" s="40"/>
      <c r="STZ890" s="40"/>
      <c r="SUA890" s="40"/>
      <c r="SUB890" s="40"/>
      <c r="SUC890" s="40"/>
      <c r="SUD890" s="40"/>
      <c r="SUE890" s="40"/>
      <c r="SUF890" s="40"/>
      <c r="SUG890" s="40"/>
      <c r="SUH890" s="40"/>
      <c r="SUI890" s="40"/>
      <c r="SUJ890" s="40"/>
      <c r="SUK890" s="40"/>
      <c r="SUL890" s="40"/>
      <c r="SUM890" s="40"/>
      <c r="SUN890" s="40"/>
      <c r="SUO890" s="40"/>
      <c r="SUP890" s="40"/>
      <c r="SUQ890" s="40"/>
      <c r="SUR890" s="40"/>
      <c r="SUS890" s="40"/>
      <c r="SUT890" s="40"/>
      <c r="SUU890" s="40"/>
      <c r="SUV890" s="40"/>
      <c r="SUW890" s="40"/>
      <c r="SUX890" s="40"/>
      <c r="SUY890" s="40"/>
      <c r="SUZ890" s="40"/>
      <c r="SVA890" s="40"/>
      <c r="SVB890" s="40"/>
      <c r="SVC890" s="40"/>
      <c r="SVD890" s="40"/>
      <c r="SVE890" s="40"/>
      <c r="SVF890" s="40"/>
      <c r="SVG890" s="40"/>
      <c r="SVH890" s="40"/>
      <c r="SVI890" s="40"/>
      <c r="SVJ890" s="40"/>
      <c r="SVK890" s="40"/>
      <c r="SVL890" s="40"/>
      <c r="SVM890" s="40"/>
      <c r="SVN890" s="40"/>
      <c r="SVO890" s="40"/>
      <c r="SVP890" s="40"/>
      <c r="SVQ890" s="40"/>
      <c r="SVR890" s="40"/>
      <c r="SVS890" s="40"/>
      <c r="SVT890" s="40"/>
      <c r="SVU890" s="40"/>
      <c r="SVV890" s="40"/>
      <c r="SVW890" s="40"/>
      <c r="SVX890" s="40"/>
      <c r="SVY890" s="40"/>
      <c r="SVZ890" s="40"/>
      <c r="SWA890" s="40"/>
      <c r="SWB890" s="40"/>
      <c r="SWC890" s="40"/>
      <c r="SWD890" s="40"/>
      <c r="SWE890" s="40"/>
      <c r="SWF890" s="40"/>
      <c r="SWG890" s="40"/>
      <c r="SWH890" s="40"/>
      <c r="SWI890" s="40"/>
      <c r="SWJ890" s="40"/>
      <c r="SWK890" s="40"/>
      <c r="SWL890" s="40"/>
      <c r="SWM890" s="40"/>
      <c r="SWN890" s="40"/>
      <c r="SWO890" s="40"/>
      <c r="SWP890" s="40"/>
      <c r="SWQ890" s="40"/>
      <c r="SWR890" s="40"/>
      <c r="SWS890" s="40"/>
      <c r="SWT890" s="40"/>
      <c r="SWU890" s="40"/>
      <c r="SWV890" s="40"/>
      <c r="SWW890" s="40"/>
      <c r="SWX890" s="40"/>
      <c r="SWY890" s="40"/>
      <c r="SWZ890" s="40"/>
      <c r="SXA890" s="40"/>
      <c r="SXB890" s="40"/>
      <c r="SXC890" s="40"/>
      <c r="SXD890" s="40"/>
      <c r="SXE890" s="40"/>
      <c r="SXF890" s="40"/>
      <c r="SXG890" s="40"/>
      <c r="SXH890" s="40"/>
      <c r="SXI890" s="40"/>
      <c r="SXJ890" s="40"/>
      <c r="SXK890" s="40"/>
      <c r="SXL890" s="40"/>
      <c r="SXM890" s="40"/>
      <c r="SXN890" s="40"/>
      <c r="SXO890" s="40"/>
      <c r="SXP890" s="40"/>
      <c r="SXQ890" s="40"/>
      <c r="SXR890" s="40"/>
      <c r="SXS890" s="40"/>
      <c r="SXT890" s="40"/>
      <c r="SXU890" s="40"/>
      <c r="SXV890" s="40"/>
      <c r="SXW890" s="40"/>
      <c r="SXX890" s="40"/>
      <c r="SXY890" s="40"/>
      <c r="SXZ890" s="40"/>
      <c r="SYA890" s="40"/>
      <c r="SYB890" s="40"/>
      <c r="SYC890" s="40"/>
      <c r="SYD890" s="40"/>
      <c r="SYE890" s="40"/>
      <c r="SYF890" s="40"/>
      <c r="SYG890" s="40"/>
      <c r="SYH890" s="40"/>
      <c r="SYI890" s="40"/>
      <c r="SYJ890" s="40"/>
      <c r="SYK890" s="40"/>
      <c r="SYL890" s="40"/>
      <c r="SYM890" s="40"/>
      <c r="SYN890" s="40"/>
      <c r="SYO890" s="40"/>
      <c r="SYP890" s="40"/>
      <c r="SYQ890" s="40"/>
      <c r="SYR890" s="40"/>
      <c r="SYS890" s="40"/>
      <c r="SYT890" s="40"/>
      <c r="SYU890" s="40"/>
      <c r="SYV890" s="40"/>
      <c r="SYW890" s="40"/>
      <c r="SYX890" s="40"/>
      <c r="SYY890" s="40"/>
      <c r="SYZ890" s="40"/>
      <c r="SZA890" s="40"/>
      <c r="SZB890" s="40"/>
      <c r="SZC890" s="40"/>
      <c r="SZD890" s="40"/>
      <c r="SZE890" s="40"/>
      <c r="SZF890" s="40"/>
      <c r="SZG890" s="40"/>
      <c r="SZH890" s="40"/>
      <c r="SZI890" s="40"/>
      <c r="SZJ890" s="40"/>
      <c r="SZK890" s="40"/>
      <c r="SZL890" s="40"/>
      <c r="SZM890" s="40"/>
      <c r="SZN890" s="40"/>
      <c r="SZO890" s="40"/>
      <c r="SZP890" s="40"/>
      <c r="SZQ890" s="40"/>
      <c r="SZR890" s="40"/>
      <c r="SZS890" s="40"/>
      <c r="SZT890" s="40"/>
      <c r="SZU890" s="40"/>
      <c r="SZV890" s="40"/>
      <c r="SZW890" s="40"/>
      <c r="SZX890" s="40"/>
      <c r="SZY890" s="40"/>
      <c r="SZZ890" s="40"/>
      <c r="TAA890" s="40"/>
      <c r="TAB890" s="40"/>
      <c r="TAC890" s="40"/>
      <c r="TAD890" s="40"/>
      <c r="TAE890" s="40"/>
      <c r="TAF890" s="40"/>
      <c r="TAG890" s="40"/>
      <c r="TAH890" s="40"/>
      <c r="TAI890" s="40"/>
      <c r="TAJ890" s="40"/>
      <c r="TAK890" s="40"/>
      <c r="TAL890" s="40"/>
      <c r="TAM890" s="40"/>
      <c r="TAN890" s="40"/>
      <c r="TAO890" s="40"/>
      <c r="TAP890" s="40"/>
      <c r="TAQ890" s="40"/>
      <c r="TAR890" s="40"/>
      <c r="TAS890" s="40"/>
      <c r="TAT890" s="40"/>
      <c r="TAU890" s="40"/>
      <c r="TAV890" s="40"/>
      <c r="TAW890" s="40"/>
      <c r="TAX890" s="40"/>
      <c r="TAY890" s="40"/>
      <c r="TAZ890" s="40"/>
      <c r="TBA890" s="40"/>
      <c r="TBB890" s="40"/>
      <c r="TBC890" s="40"/>
      <c r="TBD890" s="40"/>
      <c r="TBE890" s="40"/>
      <c r="TBF890" s="40"/>
      <c r="TBG890" s="40"/>
      <c r="TBH890" s="40"/>
      <c r="TBI890" s="40"/>
      <c r="TBJ890" s="40"/>
      <c r="TBK890" s="40"/>
      <c r="TBL890" s="40"/>
      <c r="TBM890" s="40"/>
      <c r="TBN890" s="40"/>
      <c r="TBO890" s="40"/>
      <c r="TBP890" s="40"/>
      <c r="TBQ890" s="40"/>
      <c r="TBR890" s="40"/>
      <c r="TBS890" s="40"/>
      <c r="TBT890" s="40"/>
      <c r="TBU890" s="40"/>
      <c r="TBV890" s="40"/>
      <c r="TBW890" s="40"/>
      <c r="TBX890" s="40"/>
      <c r="TBY890" s="40"/>
      <c r="TBZ890" s="40"/>
      <c r="TCA890" s="40"/>
      <c r="TCB890" s="40"/>
      <c r="TCC890" s="40"/>
      <c r="TCD890" s="40"/>
      <c r="TCE890" s="40"/>
      <c r="TCF890" s="40"/>
      <c r="TCG890" s="40"/>
      <c r="TCH890" s="40"/>
      <c r="TCI890" s="40"/>
      <c r="TCJ890" s="40"/>
      <c r="TCK890" s="40"/>
      <c r="TCL890" s="40"/>
      <c r="TCM890" s="40"/>
      <c r="TCN890" s="40"/>
      <c r="TCO890" s="40"/>
      <c r="TCP890" s="40"/>
      <c r="TCQ890" s="40"/>
      <c r="TCR890" s="40"/>
      <c r="TCS890" s="40"/>
      <c r="TCT890" s="40"/>
      <c r="TCU890" s="40"/>
      <c r="TCV890" s="40"/>
      <c r="TCW890" s="40"/>
      <c r="TCX890" s="40"/>
      <c r="TCY890" s="40"/>
      <c r="TCZ890" s="40"/>
      <c r="TDA890" s="40"/>
      <c r="TDB890" s="40"/>
      <c r="TDC890" s="40"/>
      <c r="TDD890" s="40"/>
      <c r="TDE890" s="40"/>
      <c r="TDF890" s="40"/>
      <c r="TDG890" s="40"/>
      <c r="TDH890" s="40"/>
      <c r="TDI890" s="40"/>
      <c r="TDJ890" s="40"/>
      <c r="TDK890" s="40"/>
      <c r="TDL890" s="40"/>
      <c r="TDM890" s="40"/>
      <c r="TDN890" s="40"/>
      <c r="TDO890" s="40"/>
      <c r="TDP890" s="40"/>
      <c r="TDQ890" s="40"/>
      <c r="TDR890" s="40"/>
      <c r="TDS890" s="40"/>
      <c r="TDT890" s="40"/>
      <c r="TDU890" s="40"/>
      <c r="TDV890" s="40"/>
      <c r="TDW890" s="40"/>
      <c r="TDX890" s="40"/>
      <c r="TDY890" s="40"/>
      <c r="TDZ890" s="40"/>
      <c r="TEA890" s="40"/>
      <c r="TEB890" s="40"/>
      <c r="TEC890" s="40"/>
      <c r="TED890" s="40"/>
      <c r="TEE890" s="40"/>
      <c r="TEF890" s="40"/>
      <c r="TEG890" s="40"/>
      <c r="TEH890" s="40"/>
      <c r="TEI890" s="40"/>
      <c r="TEJ890" s="40"/>
      <c r="TEK890" s="40"/>
      <c r="TEL890" s="40"/>
      <c r="TEM890" s="40"/>
      <c r="TEN890" s="40"/>
      <c r="TEO890" s="40"/>
      <c r="TEP890" s="40"/>
      <c r="TEQ890" s="40"/>
      <c r="TER890" s="40"/>
      <c r="TES890" s="40"/>
      <c r="TET890" s="40"/>
      <c r="TEU890" s="40"/>
      <c r="TEV890" s="40"/>
      <c r="TEW890" s="40"/>
      <c r="TEX890" s="40"/>
      <c r="TEY890" s="40"/>
      <c r="TEZ890" s="40"/>
      <c r="TFA890" s="40"/>
      <c r="TFB890" s="40"/>
      <c r="TFC890" s="40"/>
      <c r="TFD890" s="40"/>
      <c r="TFE890" s="40"/>
      <c r="TFF890" s="40"/>
      <c r="TFG890" s="40"/>
      <c r="TFH890" s="40"/>
      <c r="TFI890" s="40"/>
      <c r="TFJ890" s="40"/>
      <c r="TFK890" s="40"/>
      <c r="TFL890" s="40"/>
      <c r="TFM890" s="40"/>
      <c r="TFN890" s="40"/>
      <c r="TFO890" s="40"/>
      <c r="TFP890" s="40"/>
      <c r="TFQ890" s="40"/>
      <c r="TFR890" s="40"/>
      <c r="TFS890" s="40"/>
      <c r="TFT890" s="40"/>
      <c r="TFU890" s="40"/>
      <c r="TFV890" s="40"/>
      <c r="TFW890" s="40"/>
      <c r="TFX890" s="40"/>
      <c r="TFY890" s="40"/>
      <c r="TFZ890" s="40"/>
      <c r="TGA890" s="40"/>
      <c r="TGB890" s="40"/>
      <c r="TGC890" s="40"/>
      <c r="TGD890" s="40"/>
      <c r="TGE890" s="40"/>
      <c r="TGF890" s="40"/>
      <c r="TGG890" s="40"/>
      <c r="TGH890" s="40"/>
      <c r="TGI890" s="40"/>
      <c r="TGJ890" s="40"/>
      <c r="TGK890" s="40"/>
      <c r="TGL890" s="40"/>
      <c r="TGM890" s="40"/>
      <c r="TGN890" s="40"/>
      <c r="TGO890" s="40"/>
      <c r="TGP890" s="40"/>
      <c r="TGQ890" s="40"/>
      <c r="TGR890" s="40"/>
      <c r="TGS890" s="40"/>
      <c r="TGT890" s="40"/>
      <c r="TGU890" s="40"/>
      <c r="TGV890" s="40"/>
      <c r="TGW890" s="40"/>
      <c r="TGX890" s="40"/>
      <c r="TGY890" s="40"/>
      <c r="TGZ890" s="40"/>
      <c r="THA890" s="40"/>
      <c r="THB890" s="40"/>
      <c r="THC890" s="40"/>
      <c r="THD890" s="40"/>
      <c r="THE890" s="40"/>
      <c r="THF890" s="40"/>
      <c r="THG890" s="40"/>
      <c r="THH890" s="40"/>
      <c r="THI890" s="40"/>
      <c r="THJ890" s="40"/>
      <c r="THK890" s="40"/>
      <c r="THL890" s="40"/>
      <c r="THM890" s="40"/>
      <c r="THN890" s="40"/>
      <c r="THO890" s="40"/>
      <c r="THP890" s="40"/>
      <c r="THQ890" s="40"/>
      <c r="THR890" s="40"/>
      <c r="THS890" s="40"/>
      <c r="THT890" s="40"/>
      <c r="THU890" s="40"/>
      <c r="THV890" s="40"/>
      <c r="THW890" s="40"/>
      <c r="THX890" s="40"/>
      <c r="THY890" s="40"/>
      <c r="THZ890" s="40"/>
      <c r="TIA890" s="40"/>
      <c r="TIB890" s="40"/>
      <c r="TIC890" s="40"/>
      <c r="TID890" s="40"/>
      <c r="TIE890" s="40"/>
      <c r="TIF890" s="40"/>
      <c r="TIG890" s="40"/>
      <c r="TIH890" s="40"/>
      <c r="TII890" s="40"/>
      <c r="TIJ890" s="40"/>
      <c r="TIK890" s="40"/>
      <c r="TIL890" s="40"/>
      <c r="TIM890" s="40"/>
      <c r="TIN890" s="40"/>
      <c r="TIO890" s="40"/>
      <c r="TIP890" s="40"/>
      <c r="TIQ890" s="40"/>
      <c r="TIR890" s="40"/>
      <c r="TIS890" s="40"/>
      <c r="TIT890" s="40"/>
      <c r="TIU890" s="40"/>
      <c r="TIV890" s="40"/>
      <c r="TIW890" s="40"/>
      <c r="TIX890" s="40"/>
      <c r="TIY890" s="40"/>
      <c r="TIZ890" s="40"/>
      <c r="TJA890" s="40"/>
      <c r="TJB890" s="40"/>
      <c r="TJC890" s="40"/>
      <c r="TJD890" s="40"/>
      <c r="TJE890" s="40"/>
      <c r="TJF890" s="40"/>
      <c r="TJG890" s="40"/>
      <c r="TJH890" s="40"/>
      <c r="TJI890" s="40"/>
      <c r="TJJ890" s="40"/>
      <c r="TJK890" s="40"/>
      <c r="TJL890" s="40"/>
      <c r="TJM890" s="40"/>
      <c r="TJN890" s="40"/>
      <c r="TJO890" s="40"/>
      <c r="TJP890" s="40"/>
      <c r="TJQ890" s="40"/>
      <c r="TJR890" s="40"/>
      <c r="TJS890" s="40"/>
      <c r="TJT890" s="40"/>
      <c r="TJU890" s="40"/>
      <c r="TJV890" s="40"/>
      <c r="TJW890" s="40"/>
      <c r="TJX890" s="40"/>
      <c r="TJY890" s="40"/>
      <c r="TJZ890" s="40"/>
      <c r="TKA890" s="40"/>
      <c r="TKB890" s="40"/>
      <c r="TKC890" s="40"/>
      <c r="TKD890" s="40"/>
      <c r="TKE890" s="40"/>
      <c r="TKF890" s="40"/>
      <c r="TKG890" s="40"/>
      <c r="TKH890" s="40"/>
      <c r="TKI890" s="40"/>
      <c r="TKJ890" s="40"/>
      <c r="TKK890" s="40"/>
      <c r="TKL890" s="40"/>
      <c r="TKM890" s="40"/>
      <c r="TKN890" s="40"/>
      <c r="TKO890" s="40"/>
      <c r="TKP890" s="40"/>
      <c r="TKQ890" s="40"/>
      <c r="TKR890" s="40"/>
      <c r="TKS890" s="40"/>
      <c r="TKT890" s="40"/>
      <c r="TKU890" s="40"/>
      <c r="TKV890" s="40"/>
      <c r="TKW890" s="40"/>
      <c r="TKX890" s="40"/>
      <c r="TKY890" s="40"/>
      <c r="TKZ890" s="40"/>
      <c r="TLA890" s="40"/>
      <c r="TLB890" s="40"/>
      <c r="TLC890" s="40"/>
      <c r="TLD890" s="40"/>
      <c r="TLE890" s="40"/>
      <c r="TLF890" s="40"/>
      <c r="TLG890" s="40"/>
      <c r="TLH890" s="40"/>
      <c r="TLI890" s="40"/>
      <c r="TLJ890" s="40"/>
      <c r="TLK890" s="40"/>
      <c r="TLL890" s="40"/>
      <c r="TLM890" s="40"/>
      <c r="TLN890" s="40"/>
      <c r="TLO890" s="40"/>
      <c r="TLP890" s="40"/>
      <c r="TLQ890" s="40"/>
      <c r="TLR890" s="40"/>
      <c r="TLS890" s="40"/>
      <c r="TLT890" s="40"/>
      <c r="TLU890" s="40"/>
      <c r="TLV890" s="40"/>
      <c r="TLW890" s="40"/>
      <c r="TLX890" s="40"/>
      <c r="TLY890" s="40"/>
      <c r="TLZ890" s="40"/>
      <c r="TMA890" s="40"/>
      <c r="TMB890" s="40"/>
      <c r="TMC890" s="40"/>
      <c r="TMD890" s="40"/>
      <c r="TME890" s="40"/>
      <c r="TMF890" s="40"/>
      <c r="TMG890" s="40"/>
      <c r="TMH890" s="40"/>
      <c r="TMI890" s="40"/>
      <c r="TMJ890" s="40"/>
      <c r="TMK890" s="40"/>
      <c r="TML890" s="40"/>
      <c r="TMM890" s="40"/>
      <c r="TMN890" s="40"/>
      <c r="TMO890" s="40"/>
      <c r="TMP890" s="40"/>
      <c r="TMQ890" s="40"/>
      <c r="TMR890" s="40"/>
      <c r="TMS890" s="40"/>
      <c r="TMT890" s="40"/>
      <c r="TMU890" s="40"/>
      <c r="TMV890" s="40"/>
      <c r="TMW890" s="40"/>
      <c r="TMX890" s="40"/>
      <c r="TMY890" s="40"/>
      <c r="TMZ890" s="40"/>
      <c r="TNA890" s="40"/>
      <c r="TNB890" s="40"/>
      <c r="TNC890" s="40"/>
      <c r="TND890" s="40"/>
      <c r="TNE890" s="40"/>
      <c r="TNF890" s="40"/>
      <c r="TNG890" s="40"/>
      <c r="TNH890" s="40"/>
      <c r="TNI890" s="40"/>
      <c r="TNJ890" s="40"/>
      <c r="TNK890" s="40"/>
      <c r="TNL890" s="40"/>
      <c r="TNM890" s="40"/>
      <c r="TNN890" s="40"/>
      <c r="TNO890" s="40"/>
      <c r="TNP890" s="40"/>
      <c r="TNQ890" s="40"/>
      <c r="TNR890" s="40"/>
      <c r="TNS890" s="40"/>
      <c r="TNT890" s="40"/>
      <c r="TNU890" s="40"/>
      <c r="TNV890" s="40"/>
      <c r="TNW890" s="40"/>
      <c r="TNX890" s="40"/>
      <c r="TNY890" s="40"/>
      <c r="TNZ890" s="40"/>
      <c r="TOA890" s="40"/>
      <c r="TOB890" s="40"/>
      <c r="TOC890" s="40"/>
      <c r="TOD890" s="40"/>
      <c r="TOE890" s="40"/>
      <c r="TOF890" s="40"/>
      <c r="TOG890" s="40"/>
      <c r="TOH890" s="40"/>
      <c r="TOI890" s="40"/>
      <c r="TOJ890" s="40"/>
      <c r="TOK890" s="40"/>
      <c r="TOL890" s="40"/>
      <c r="TOM890" s="40"/>
      <c r="TON890" s="40"/>
      <c r="TOO890" s="40"/>
      <c r="TOP890" s="40"/>
      <c r="TOQ890" s="40"/>
      <c r="TOR890" s="40"/>
      <c r="TOS890" s="40"/>
      <c r="TOT890" s="40"/>
      <c r="TOU890" s="40"/>
      <c r="TOV890" s="40"/>
      <c r="TOW890" s="40"/>
      <c r="TOX890" s="40"/>
      <c r="TOY890" s="40"/>
      <c r="TOZ890" s="40"/>
      <c r="TPA890" s="40"/>
      <c r="TPB890" s="40"/>
      <c r="TPC890" s="40"/>
      <c r="TPD890" s="40"/>
      <c r="TPE890" s="40"/>
      <c r="TPF890" s="40"/>
      <c r="TPG890" s="40"/>
      <c r="TPH890" s="40"/>
      <c r="TPI890" s="40"/>
      <c r="TPJ890" s="40"/>
      <c r="TPK890" s="40"/>
      <c r="TPL890" s="40"/>
      <c r="TPM890" s="40"/>
      <c r="TPN890" s="40"/>
      <c r="TPO890" s="40"/>
      <c r="TPP890" s="40"/>
      <c r="TPQ890" s="40"/>
      <c r="TPR890" s="40"/>
      <c r="TPS890" s="40"/>
      <c r="TPT890" s="40"/>
      <c r="TPU890" s="40"/>
      <c r="TPV890" s="40"/>
      <c r="TPW890" s="40"/>
      <c r="TPX890" s="40"/>
      <c r="TPY890" s="40"/>
      <c r="TPZ890" s="40"/>
      <c r="TQA890" s="40"/>
      <c r="TQB890" s="40"/>
      <c r="TQC890" s="40"/>
      <c r="TQD890" s="40"/>
      <c r="TQE890" s="40"/>
      <c r="TQF890" s="40"/>
      <c r="TQG890" s="40"/>
      <c r="TQH890" s="40"/>
      <c r="TQI890" s="40"/>
      <c r="TQJ890" s="40"/>
      <c r="TQK890" s="40"/>
      <c r="TQL890" s="40"/>
      <c r="TQM890" s="40"/>
      <c r="TQN890" s="40"/>
      <c r="TQO890" s="40"/>
      <c r="TQP890" s="40"/>
      <c r="TQQ890" s="40"/>
      <c r="TQR890" s="40"/>
      <c r="TQS890" s="40"/>
      <c r="TQT890" s="40"/>
      <c r="TQU890" s="40"/>
      <c r="TQV890" s="40"/>
      <c r="TQW890" s="40"/>
      <c r="TQX890" s="40"/>
      <c r="TQY890" s="40"/>
      <c r="TQZ890" s="40"/>
      <c r="TRA890" s="40"/>
      <c r="TRB890" s="40"/>
      <c r="TRC890" s="40"/>
      <c r="TRD890" s="40"/>
      <c r="TRE890" s="40"/>
      <c r="TRF890" s="40"/>
      <c r="TRG890" s="40"/>
      <c r="TRH890" s="40"/>
      <c r="TRI890" s="40"/>
      <c r="TRJ890" s="40"/>
      <c r="TRK890" s="40"/>
      <c r="TRL890" s="40"/>
      <c r="TRM890" s="40"/>
      <c r="TRN890" s="40"/>
      <c r="TRO890" s="40"/>
      <c r="TRP890" s="40"/>
      <c r="TRQ890" s="40"/>
      <c r="TRR890" s="40"/>
      <c r="TRS890" s="40"/>
      <c r="TRT890" s="40"/>
      <c r="TRU890" s="40"/>
      <c r="TRV890" s="40"/>
      <c r="TRW890" s="40"/>
      <c r="TRX890" s="40"/>
      <c r="TRY890" s="40"/>
      <c r="TRZ890" s="40"/>
      <c r="TSA890" s="40"/>
      <c r="TSB890" s="40"/>
      <c r="TSC890" s="40"/>
      <c r="TSD890" s="40"/>
      <c r="TSE890" s="40"/>
      <c r="TSF890" s="40"/>
      <c r="TSG890" s="40"/>
      <c r="TSH890" s="40"/>
      <c r="TSI890" s="40"/>
      <c r="TSJ890" s="40"/>
      <c r="TSK890" s="40"/>
      <c r="TSL890" s="40"/>
      <c r="TSM890" s="40"/>
      <c r="TSN890" s="40"/>
      <c r="TSO890" s="40"/>
      <c r="TSP890" s="40"/>
      <c r="TSQ890" s="40"/>
      <c r="TSR890" s="40"/>
      <c r="TSS890" s="40"/>
      <c r="TST890" s="40"/>
      <c r="TSU890" s="40"/>
      <c r="TSV890" s="40"/>
      <c r="TSW890" s="40"/>
      <c r="TSX890" s="40"/>
      <c r="TSY890" s="40"/>
      <c r="TSZ890" s="40"/>
      <c r="TTA890" s="40"/>
      <c r="TTB890" s="40"/>
      <c r="TTC890" s="40"/>
      <c r="TTD890" s="40"/>
      <c r="TTE890" s="40"/>
      <c r="TTF890" s="40"/>
      <c r="TTG890" s="40"/>
      <c r="TTH890" s="40"/>
      <c r="TTI890" s="40"/>
      <c r="TTJ890" s="40"/>
      <c r="TTK890" s="40"/>
      <c r="TTL890" s="40"/>
      <c r="TTM890" s="40"/>
      <c r="TTN890" s="40"/>
      <c r="TTO890" s="40"/>
      <c r="TTP890" s="40"/>
      <c r="TTQ890" s="40"/>
      <c r="TTR890" s="40"/>
      <c r="TTS890" s="40"/>
      <c r="TTT890" s="40"/>
      <c r="TTU890" s="40"/>
      <c r="TTV890" s="40"/>
      <c r="TTW890" s="40"/>
      <c r="TTX890" s="40"/>
      <c r="TTY890" s="40"/>
      <c r="TTZ890" s="40"/>
      <c r="TUA890" s="40"/>
      <c r="TUB890" s="40"/>
      <c r="TUC890" s="40"/>
      <c r="TUD890" s="40"/>
      <c r="TUE890" s="40"/>
      <c r="TUF890" s="40"/>
      <c r="TUG890" s="40"/>
      <c r="TUH890" s="40"/>
      <c r="TUI890" s="40"/>
      <c r="TUJ890" s="40"/>
      <c r="TUK890" s="40"/>
      <c r="TUL890" s="40"/>
      <c r="TUM890" s="40"/>
      <c r="TUN890" s="40"/>
      <c r="TUO890" s="40"/>
      <c r="TUP890" s="40"/>
      <c r="TUQ890" s="40"/>
      <c r="TUR890" s="40"/>
      <c r="TUS890" s="40"/>
      <c r="TUT890" s="40"/>
      <c r="TUU890" s="40"/>
      <c r="TUV890" s="40"/>
      <c r="TUW890" s="40"/>
      <c r="TUX890" s="40"/>
      <c r="TUY890" s="40"/>
      <c r="TUZ890" s="40"/>
      <c r="TVA890" s="40"/>
      <c r="TVB890" s="40"/>
      <c r="TVC890" s="40"/>
      <c r="TVD890" s="40"/>
      <c r="TVE890" s="40"/>
      <c r="TVF890" s="40"/>
      <c r="TVG890" s="40"/>
      <c r="TVH890" s="40"/>
      <c r="TVI890" s="40"/>
      <c r="TVJ890" s="40"/>
      <c r="TVK890" s="40"/>
      <c r="TVL890" s="40"/>
      <c r="TVM890" s="40"/>
      <c r="TVN890" s="40"/>
      <c r="TVO890" s="40"/>
      <c r="TVP890" s="40"/>
      <c r="TVQ890" s="40"/>
      <c r="TVR890" s="40"/>
      <c r="TVS890" s="40"/>
      <c r="TVT890" s="40"/>
      <c r="TVU890" s="40"/>
      <c r="TVV890" s="40"/>
      <c r="TVW890" s="40"/>
      <c r="TVX890" s="40"/>
      <c r="TVY890" s="40"/>
      <c r="TVZ890" s="40"/>
      <c r="TWA890" s="40"/>
      <c r="TWB890" s="40"/>
      <c r="TWC890" s="40"/>
      <c r="TWD890" s="40"/>
      <c r="TWE890" s="40"/>
      <c r="TWF890" s="40"/>
      <c r="TWG890" s="40"/>
      <c r="TWH890" s="40"/>
      <c r="TWI890" s="40"/>
      <c r="TWJ890" s="40"/>
      <c r="TWK890" s="40"/>
      <c r="TWL890" s="40"/>
      <c r="TWM890" s="40"/>
      <c r="TWN890" s="40"/>
      <c r="TWO890" s="40"/>
      <c r="TWP890" s="40"/>
      <c r="TWQ890" s="40"/>
      <c r="TWR890" s="40"/>
      <c r="TWS890" s="40"/>
      <c r="TWT890" s="40"/>
      <c r="TWU890" s="40"/>
      <c r="TWV890" s="40"/>
      <c r="TWW890" s="40"/>
      <c r="TWX890" s="40"/>
      <c r="TWY890" s="40"/>
      <c r="TWZ890" s="40"/>
      <c r="TXA890" s="40"/>
      <c r="TXB890" s="40"/>
      <c r="TXC890" s="40"/>
      <c r="TXD890" s="40"/>
      <c r="TXE890" s="40"/>
      <c r="TXF890" s="40"/>
      <c r="TXG890" s="40"/>
      <c r="TXH890" s="40"/>
      <c r="TXI890" s="40"/>
      <c r="TXJ890" s="40"/>
      <c r="TXK890" s="40"/>
      <c r="TXL890" s="40"/>
      <c r="TXM890" s="40"/>
      <c r="TXN890" s="40"/>
      <c r="TXO890" s="40"/>
      <c r="TXP890" s="40"/>
      <c r="TXQ890" s="40"/>
      <c r="TXR890" s="40"/>
      <c r="TXS890" s="40"/>
      <c r="TXT890" s="40"/>
      <c r="TXU890" s="40"/>
      <c r="TXV890" s="40"/>
      <c r="TXW890" s="40"/>
      <c r="TXX890" s="40"/>
      <c r="TXY890" s="40"/>
      <c r="TXZ890" s="40"/>
      <c r="TYA890" s="40"/>
      <c r="TYB890" s="40"/>
      <c r="TYC890" s="40"/>
      <c r="TYD890" s="40"/>
      <c r="TYE890" s="40"/>
      <c r="TYF890" s="40"/>
      <c r="TYG890" s="40"/>
      <c r="TYH890" s="40"/>
      <c r="TYI890" s="40"/>
      <c r="TYJ890" s="40"/>
      <c r="TYK890" s="40"/>
      <c r="TYL890" s="40"/>
      <c r="TYM890" s="40"/>
      <c r="TYN890" s="40"/>
      <c r="TYO890" s="40"/>
      <c r="TYP890" s="40"/>
      <c r="TYQ890" s="40"/>
      <c r="TYR890" s="40"/>
      <c r="TYS890" s="40"/>
      <c r="TYT890" s="40"/>
      <c r="TYU890" s="40"/>
      <c r="TYV890" s="40"/>
      <c r="TYW890" s="40"/>
      <c r="TYX890" s="40"/>
      <c r="TYY890" s="40"/>
      <c r="TYZ890" s="40"/>
      <c r="TZA890" s="40"/>
      <c r="TZB890" s="40"/>
      <c r="TZC890" s="40"/>
      <c r="TZD890" s="40"/>
      <c r="TZE890" s="40"/>
      <c r="TZF890" s="40"/>
      <c r="TZG890" s="40"/>
      <c r="TZH890" s="40"/>
      <c r="TZI890" s="40"/>
      <c r="TZJ890" s="40"/>
      <c r="TZK890" s="40"/>
      <c r="TZL890" s="40"/>
      <c r="TZM890" s="40"/>
      <c r="TZN890" s="40"/>
      <c r="TZO890" s="40"/>
      <c r="TZP890" s="40"/>
      <c r="TZQ890" s="40"/>
      <c r="TZR890" s="40"/>
      <c r="TZS890" s="40"/>
      <c r="TZT890" s="40"/>
      <c r="TZU890" s="40"/>
      <c r="TZV890" s="40"/>
      <c r="TZW890" s="40"/>
      <c r="TZX890" s="40"/>
      <c r="TZY890" s="40"/>
      <c r="TZZ890" s="40"/>
      <c r="UAA890" s="40"/>
      <c r="UAB890" s="40"/>
      <c r="UAC890" s="40"/>
      <c r="UAD890" s="40"/>
      <c r="UAE890" s="40"/>
      <c r="UAF890" s="40"/>
      <c r="UAG890" s="40"/>
      <c r="UAH890" s="40"/>
      <c r="UAI890" s="40"/>
      <c r="UAJ890" s="40"/>
      <c r="UAK890" s="40"/>
      <c r="UAL890" s="40"/>
      <c r="UAM890" s="40"/>
      <c r="UAN890" s="40"/>
      <c r="UAO890" s="40"/>
      <c r="UAP890" s="40"/>
      <c r="UAQ890" s="40"/>
      <c r="UAR890" s="40"/>
      <c r="UAS890" s="40"/>
      <c r="UAT890" s="40"/>
      <c r="UAU890" s="40"/>
      <c r="UAV890" s="40"/>
      <c r="UAW890" s="40"/>
      <c r="UAX890" s="40"/>
      <c r="UAY890" s="40"/>
      <c r="UAZ890" s="40"/>
      <c r="UBA890" s="40"/>
      <c r="UBB890" s="40"/>
      <c r="UBC890" s="40"/>
      <c r="UBD890" s="40"/>
      <c r="UBE890" s="40"/>
      <c r="UBF890" s="40"/>
      <c r="UBG890" s="40"/>
      <c r="UBH890" s="40"/>
      <c r="UBI890" s="40"/>
      <c r="UBJ890" s="40"/>
      <c r="UBK890" s="40"/>
      <c r="UBL890" s="40"/>
      <c r="UBM890" s="40"/>
      <c r="UBN890" s="40"/>
      <c r="UBO890" s="40"/>
      <c r="UBP890" s="40"/>
      <c r="UBQ890" s="40"/>
      <c r="UBR890" s="40"/>
      <c r="UBS890" s="40"/>
      <c r="UBT890" s="40"/>
      <c r="UBU890" s="40"/>
      <c r="UBV890" s="40"/>
      <c r="UBW890" s="40"/>
      <c r="UBX890" s="40"/>
      <c r="UBY890" s="40"/>
      <c r="UBZ890" s="40"/>
      <c r="UCA890" s="40"/>
      <c r="UCB890" s="40"/>
      <c r="UCC890" s="40"/>
      <c r="UCD890" s="40"/>
      <c r="UCE890" s="40"/>
      <c r="UCF890" s="40"/>
      <c r="UCG890" s="40"/>
      <c r="UCH890" s="40"/>
      <c r="UCI890" s="40"/>
      <c r="UCJ890" s="40"/>
      <c r="UCK890" s="40"/>
      <c r="UCL890" s="40"/>
      <c r="UCM890" s="40"/>
      <c r="UCN890" s="40"/>
      <c r="UCO890" s="40"/>
      <c r="UCP890" s="40"/>
      <c r="UCQ890" s="40"/>
      <c r="UCR890" s="40"/>
      <c r="UCS890" s="40"/>
      <c r="UCT890" s="40"/>
      <c r="UCU890" s="40"/>
      <c r="UCV890" s="40"/>
      <c r="UCW890" s="40"/>
      <c r="UCX890" s="40"/>
      <c r="UCY890" s="40"/>
      <c r="UCZ890" s="40"/>
      <c r="UDA890" s="40"/>
      <c r="UDB890" s="40"/>
      <c r="UDC890" s="40"/>
      <c r="UDD890" s="40"/>
      <c r="UDE890" s="40"/>
      <c r="UDF890" s="40"/>
      <c r="UDG890" s="40"/>
      <c r="UDH890" s="40"/>
      <c r="UDI890" s="40"/>
      <c r="UDJ890" s="40"/>
      <c r="UDK890" s="40"/>
      <c r="UDL890" s="40"/>
      <c r="UDM890" s="40"/>
      <c r="UDN890" s="40"/>
      <c r="UDO890" s="40"/>
      <c r="UDP890" s="40"/>
      <c r="UDQ890" s="40"/>
      <c r="UDR890" s="40"/>
      <c r="UDS890" s="40"/>
      <c r="UDT890" s="40"/>
      <c r="UDU890" s="40"/>
      <c r="UDV890" s="40"/>
      <c r="UDW890" s="40"/>
      <c r="UDX890" s="40"/>
      <c r="UDY890" s="40"/>
      <c r="UDZ890" s="40"/>
      <c r="UEA890" s="40"/>
      <c r="UEB890" s="40"/>
      <c r="UEC890" s="40"/>
      <c r="UED890" s="40"/>
      <c r="UEE890" s="40"/>
      <c r="UEF890" s="40"/>
      <c r="UEG890" s="40"/>
      <c r="UEH890" s="40"/>
      <c r="UEI890" s="40"/>
      <c r="UEJ890" s="40"/>
      <c r="UEK890" s="40"/>
      <c r="UEL890" s="40"/>
      <c r="UEM890" s="40"/>
      <c r="UEN890" s="40"/>
      <c r="UEO890" s="40"/>
      <c r="UEP890" s="40"/>
      <c r="UEQ890" s="40"/>
      <c r="UER890" s="40"/>
      <c r="UES890" s="40"/>
      <c r="UET890" s="40"/>
      <c r="UEU890" s="40"/>
      <c r="UEV890" s="40"/>
      <c r="UEW890" s="40"/>
      <c r="UEX890" s="40"/>
      <c r="UEY890" s="40"/>
      <c r="UEZ890" s="40"/>
      <c r="UFA890" s="40"/>
      <c r="UFB890" s="40"/>
      <c r="UFC890" s="40"/>
      <c r="UFD890" s="40"/>
      <c r="UFE890" s="40"/>
      <c r="UFF890" s="40"/>
      <c r="UFG890" s="40"/>
      <c r="UFH890" s="40"/>
      <c r="UFI890" s="40"/>
      <c r="UFJ890" s="40"/>
      <c r="UFK890" s="40"/>
      <c r="UFL890" s="40"/>
      <c r="UFM890" s="40"/>
      <c r="UFN890" s="40"/>
      <c r="UFO890" s="40"/>
      <c r="UFP890" s="40"/>
      <c r="UFQ890" s="40"/>
      <c r="UFR890" s="40"/>
      <c r="UFS890" s="40"/>
      <c r="UFT890" s="40"/>
      <c r="UFU890" s="40"/>
      <c r="UFV890" s="40"/>
      <c r="UFW890" s="40"/>
      <c r="UFX890" s="40"/>
      <c r="UFY890" s="40"/>
      <c r="UFZ890" s="40"/>
      <c r="UGA890" s="40"/>
      <c r="UGB890" s="40"/>
      <c r="UGC890" s="40"/>
      <c r="UGD890" s="40"/>
      <c r="UGE890" s="40"/>
      <c r="UGF890" s="40"/>
      <c r="UGG890" s="40"/>
      <c r="UGH890" s="40"/>
      <c r="UGI890" s="40"/>
      <c r="UGJ890" s="40"/>
      <c r="UGK890" s="40"/>
      <c r="UGL890" s="40"/>
      <c r="UGM890" s="40"/>
      <c r="UGN890" s="40"/>
      <c r="UGO890" s="40"/>
      <c r="UGP890" s="40"/>
      <c r="UGQ890" s="40"/>
      <c r="UGR890" s="40"/>
      <c r="UGS890" s="40"/>
      <c r="UGT890" s="40"/>
      <c r="UGU890" s="40"/>
      <c r="UGV890" s="40"/>
      <c r="UGW890" s="40"/>
      <c r="UGX890" s="40"/>
      <c r="UGY890" s="40"/>
      <c r="UGZ890" s="40"/>
      <c r="UHA890" s="40"/>
      <c r="UHB890" s="40"/>
      <c r="UHC890" s="40"/>
      <c r="UHD890" s="40"/>
      <c r="UHE890" s="40"/>
      <c r="UHF890" s="40"/>
      <c r="UHG890" s="40"/>
      <c r="UHH890" s="40"/>
      <c r="UHI890" s="40"/>
      <c r="UHJ890" s="40"/>
      <c r="UHK890" s="40"/>
      <c r="UHL890" s="40"/>
      <c r="UHM890" s="40"/>
      <c r="UHN890" s="40"/>
      <c r="UHO890" s="40"/>
      <c r="UHP890" s="40"/>
      <c r="UHQ890" s="40"/>
      <c r="UHR890" s="40"/>
      <c r="UHS890" s="40"/>
      <c r="UHT890" s="40"/>
      <c r="UHU890" s="40"/>
      <c r="UHV890" s="40"/>
      <c r="UHW890" s="40"/>
      <c r="UHX890" s="40"/>
      <c r="UHY890" s="40"/>
      <c r="UHZ890" s="40"/>
      <c r="UIA890" s="40"/>
      <c r="UIB890" s="40"/>
      <c r="UIC890" s="40"/>
      <c r="UID890" s="40"/>
      <c r="UIE890" s="40"/>
      <c r="UIF890" s="40"/>
      <c r="UIG890" s="40"/>
      <c r="UIH890" s="40"/>
      <c r="UII890" s="40"/>
      <c r="UIJ890" s="40"/>
      <c r="UIK890" s="40"/>
      <c r="UIL890" s="40"/>
      <c r="UIM890" s="40"/>
      <c r="UIN890" s="40"/>
      <c r="UIO890" s="40"/>
      <c r="UIP890" s="40"/>
      <c r="UIQ890" s="40"/>
      <c r="UIR890" s="40"/>
      <c r="UIS890" s="40"/>
      <c r="UIT890" s="40"/>
      <c r="UIU890" s="40"/>
      <c r="UIV890" s="40"/>
      <c r="UIW890" s="40"/>
      <c r="UIX890" s="40"/>
      <c r="UIY890" s="40"/>
      <c r="UIZ890" s="40"/>
      <c r="UJA890" s="40"/>
      <c r="UJB890" s="40"/>
      <c r="UJC890" s="40"/>
      <c r="UJD890" s="40"/>
      <c r="UJE890" s="40"/>
      <c r="UJF890" s="40"/>
      <c r="UJG890" s="40"/>
      <c r="UJH890" s="40"/>
      <c r="UJI890" s="40"/>
      <c r="UJJ890" s="40"/>
      <c r="UJK890" s="40"/>
      <c r="UJL890" s="40"/>
      <c r="UJM890" s="40"/>
      <c r="UJN890" s="40"/>
      <c r="UJO890" s="40"/>
      <c r="UJP890" s="40"/>
      <c r="UJQ890" s="40"/>
      <c r="UJR890" s="40"/>
      <c r="UJS890" s="40"/>
      <c r="UJT890" s="40"/>
      <c r="UJU890" s="40"/>
      <c r="UJV890" s="40"/>
      <c r="UJW890" s="40"/>
      <c r="UJX890" s="40"/>
      <c r="UJY890" s="40"/>
      <c r="UJZ890" s="40"/>
      <c r="UKA890" s="40"/>
      <c r="UKB890" s="40"/>
      <c r="UKC890" s="40"/>
      <c r="UKD890" s="40"/>
      <c r="UKE890" s="40"/>
      <c r="UKF890" s="40"/>
      <c r="UKG890" s="40"/>
      <c r="UKH890" s="40"/>
      <c r="UKI890" s="40"/>
      <c r="UKJ890" s="40"/>
      <c r="UKK890" s="40"/>
      <c r="UKL890" s="40"/>
      <c r="UKM890" s="40"/>
      <c r="UKN890" s="40"/>
      <c r="UKO890" s="40"/>
      <c r="UKP890" s="40"/>
      <c r="UKQ890" s="40"/>
      <c r="UKR890" s="40"/>
      <c r="UKS890" s="40"/>
      <c r="UKT890" s="40"/>
      <c r="UKU890" s="40"/>
      <c r="UKV890" s="40"/>
      <c r="UKW890" s="40"/>
      <c r="UKX890" s="40"/>
      <c r="UKY890" s="40"/>
      <c r="UKZ890" s="40"/>
      <c r="ULA890" s="40"/>
      <c r="ULB890" s="40"/>
      <c r="ULC890" s="40"/>
      <c r="ULD890" s="40"/>
      <c r="ULE890" s="40"/>
      <c r="ULF890" s="40"/>
      <c r="ULG890" s="40"/>
      <c r="ULH890" s="40"/>
      <c r="ULI890" s="40"/>
      <c r="ULJ890" s="40"/>
      <c r="ULK890" s="40"/>
      <c r="ULL890" s="40"/>
      <c r="ULM890" s="40"/>
      <c r="ULN890" s="40"/>
      <c r="ULO890" s="40"/>
      <c r="ULP890" s="40"/>
      <c r="ULQ890" s="40"/>
      <c r="ULR890" s="40"/>
      <c r="ULS890" s="40"/>
      <c r="ULT890" s="40"/>
      <c r="ULU890" s="40"/>
      <c r="ULV890" s="40"/>
      <c r="ULW890" s="40"/>
      <c r="ULX890" s="40"/>
      <c r="ULY890" s="40"/>
      <c r="ULZ890" s="40"/>
      <c r="UMA890" s="40"/>
      <c r="UMB890" s="40"/>
      <c r="UMC890" s="40"/>
      <c r="UMD890" s="40"/>
      <c r="UME890" s="40"/>
      <c r="UMF890" s="40"/>
      <c r="UMG890" s="40"/>
      <c r="UMH890" s="40"/>
      <c r="UMI890" s="40"/>
      <c r="UMJ890" s="40"/>
      <c r="UMK890" s="40"/>
      <c r="UML890" s="40"/>
      <c r="UMM890" s="40"/>
      <c r="UMN890" s="40"/>
      <c r="UMO890" s="40"/>
      <c r="UMP890" s="40"/>
      <c r="UMQ890" s="40"/>
      <c r="UMR890" s="40"/>
      <c r="UMS890" s="40"/>
      <c r="UMT890" s="40"/>
      <c r="UMU890" s="40"/>
      <c r="UMV890" s="40"/>
      <c r="UMW890" s="40"/>
      <c r="UMX890" s="40"/>
      <c r="UMY890" s="40"/>
      <c r="UMZ890" s="40"/>
      <c r="UNA890" s="40"/>
      <c r="UNB890" s="40"/>
      <c r="UNC890" s="40"/>
      <c r="UND890" s="40"/>
      <c r="UNE890" s="40"/>
      <c r="UNF890" s="40"/>
      <c r="UNG890" s="40"/>
      <c r="UNH890" s="40"/>
      <c r="UNI890" s="40"/>
      <c r="UNJ890" s="40"/>
      <c r="UNK890" s="40"/>
      <c r="UNL890" s="40"/>
      <c r="UNM890" s="40"/>
      <c r="UNN890" s="40"/>
      <c r="UNO890" s="40"/>
      <c r="UNP890" s="40"/>
      <c r="UNQ890" s="40"/>
      <c r="UNR890" s="40"/>
      <c r="UNS890" s="40"/>
      <c r="UNT890" s="40"/>
      <c r="UNU890" s="40"/>
      <c r="UNV890" s="40"/>
      <c r="UNW890" s="40"/>
      <c r="UNX890" s="40"/>
      <c r="UNY890" s="40"/>
      <c r="UNZ890" s="40"/>
      <c r="UOA890" s="40"/>
      <c r="UOB890" s="40"/>
      <c r="UOC890" s="40"/>
      <c r="UOD890" s="40"/>
      <c r="UOE890" s="40"/>
      <c r="UOF890" s="40"/>
      <c r="UOG890" s="40"/>
      <c r="UOH890" s="40"/>
      <c r="UOI890" s="40"/>
      <c r="UOJ890" s="40"/>
      <c r="UOK890" s="40"/>
      <c r="UOL890" s="40"/>
      <c r="UOM890" s="40"/>
      <c r="UON890" s="40"/>
      <c r="UOO890" s="40"/>
      <c r="UOP890" s="40"/>
      <c r="UOQ890" s="40"/>
      <c r="UOR890" s="40"/>
      <c r="UOS890" s="40"/>
      <c r="UOT890" s="40"/>
      <c r="UOU890" s="40"/>
      <c r="UOV890" s="40"/>
      <c r="UOW890" s="40"/>
      <c r="UOX890" s="40"/>
      <c r="UOY890" s="40"/>
      <c r="UOZ890" s="40"/>
      <c r="UPA890" s="40"/>
      <c r="UPB890" s="40"/>
      <c r="UPC890" s="40"/>
      <c r="UPD890" s="40"/>
      <c r="UPE890" s="40"/>
      <c r="UPF890" s="40"/>
      <c r="UPG890" s="40"/>
      <c r="UPH890" s="40"/>
      <c r="UPI890" s="40"/>
      <c r="UPJ890" s="40"/>
      <c r="UPK890" s="40"/>
      <c r="UPL890" s="40"/>
      <c r="UPM890" s="40"/>
      <c r="UPN890" s="40"/>
      <c r="UPO890" s="40"/>
      <c r="UPP890" s="40"/>
      <c r="UPQ890" s="40"/>
      <c r="UPR890" s="40"/>
      <c r="UPS890" s="40"/>
      <c r="UPT890" s="40"/>
      <c r="UPU890" s="40"/>
      <c r="UPV890" s="40"/>
      <c r="UPW890" s="40"/>
      <c r="UPX890" s="40"/>
      <c r="UPY890" s="40"/>
      <c r="UPZ890" s="40"/>
      <c r="UQA890" s="40"/>
      <c r="UQB890" s="40"/>
      <c r="UQC890" s="40"/>
      <c r="UQD890" s="40"/>
      <c r="UQE890" s="40"/>
      <c r="UQF890" s="40"/>
      <c r="UQG890" s="40"/>
      <c r="UQH890" s="40"/>
      <c r="UQI890" s="40"/>
      <c r="UQJ890" s="40"/>
      <c r="UQK890" s="40"/>
      <c r="UQL890" s="40"/>
      <c r="UQM890" s="40"/>
      <c r="UQN890" s="40"/>
      <c r="UQO890" s="40"/>
      <c r="UQP890" s="40"/>
      <c r="UQQ890" s="40"/>
      <c r="UQR890" s="40"/>
      <c r="UQS890" s="40"/>
      <c r="UQT890" s="40"/>
      <c r="UQU890" s="40"/>
      <c r="UQV890" s="40"/>
      <c r="UQW890" s="40"/>
      <c r="UQX890" s="40"/>
      <c r="UQY890" s="40"/>
      <c r="UQZ890" s="40"/>
      <c r="URA890" s="40"/>
      <c r="URB890" s="40"/>
      <c r="URC890" s="40"/>
      <c r="URD890" s="40"/>
      <c r="URE890" s="40"/>
      <c r="URF890" s="40"/>
      <c r="URG890" s="40"/>
      <c r="URH890" s="40"/>
      <c r="URI890" s="40"/>
      <c r="URJ890" s="40"/>
      <c r="URK890" s="40"/>
      <c r="URL890" s="40"/>
      <c r="URM890" s="40"/>
      <c r="URN890" s="40"/>
      <c r="URO890" s="40"/>
      <c r="URP890" s="40"/>
      <c r="URQ890" s="40"/>
      <c r="URR890" s="40"/>
      <c r="URS890" s="40"/>
      <c r="URT890" s="40"/>
      <c r="URU890" s="40"/>
      <c r="URV890" s="40"/>
      <c r="URW890" s="40"/>
      <c r="URX890" s="40"/>
      <c r="URY890" s="40"/>
      <c r="URZ890" s="40"/>
      <c r="USA890" s="40"/>
      <c r="USB890" s="40"/>
      <c r="USC890" s="40"/>
      <c r="USD890" s="40"/>
      <c r="USE890" s="40"/>
      <c r="USF890" s="40"/>
      <c r="USG890" s="40"/>
      <c r="USH890" s="40"/>
      <c r="USI890" s="40"/>
      <c r="USJ890" s="40"/>
      <c r="USK890" s="40"/>
      <c r="USL890" s="40"/>
      <c r="USM890" s="40"/>
      <c r="USN890" s="40"/>
      <c r="USO890" s="40"/>
      <c r="USP890" s="40"/>
      <c r="USQ890" s="40"/>
      <c r="USR890" s="40"/>
      <c r="USS890" s="40"/>
      <c r="UST890" s="40"/>
      <c r="USU890" s="40"/>
      <c r="USV890" s="40"/>
      <c r="USW890" s="40"/>
      <c r="USX890" s="40"/>
      <c r="USY890" s="40"/>
      <c r="USZ890" s="40"/>
      <c r="UTA890" s="40"/>
      <c r="UTB890" s="40"/>
      <c r="UTC890" s="40"/>
      <c r="UTD890" s="40"/>
      <c r="UTE890" s="40"/>
      <c r="UTF890" s="40"/>
      <c r="UTG890" s="40"/>
      <c r="UTH890" s="40"/>
      <c r="UTI890" s="40"/>
      <c r="UTJ890" s="40"/>
      <c r="UTK890" s="40"/>
      <c r="UTL890" s="40"/>
      <c r="UTM890" s="40"/>
      <c r="UTN890" s="40"/>
      <c r="UTO890" s="40"/>
      <c r="UTP890" s="40"/>
      <c r="UTQ890" s="40"/>
      <c r="UTR890" s="40"/>
      <c r="UTS890" s="40"/>
      <c r="UTT890" s="40"/>
      <c r="UTU890" s="40"/>
      <c r="UTV890" s="40"/>
      <c r="UTW890" s="40"/>
      <c r="UTX890" s="40"/>
      <c r="UTY890" s="40"/>
      <c r="UTZ890" s="40"/>
      <c r="UUA890" s="40"/>
      <c r="UUB890" s="40"/>
      <c r="UUC890" s="40"/>
      <c r="UUD890" s="40"/>
      <c r="UUE890" s="40"/>
      <c r="UUF890" s="40"/>
      <c r="UUG890" s="40"/>
      <c r="UUH890" s="40"/>
      <c r="UUI890" s="40"/>
      <c r="UUJ890" s="40"/>
      <c r="UUK890" s="40"/>
      <c r="UUL890" s="40"/>
      <c r="UUM890" s="40"/>
      <c r="UUN890" s="40"/>
      <c r="UUO890" s="40"/>
      <c r="UUP890" s="40"/>
      <c r="UUQ890" s="40"/>
      <c r="UUR890" s="40"/>
      <c r="UUS890" s="40"/>
      <c r="UUT890" s="40"/>
      <c r="UUU890" s="40"/>
      <c r="UUV890" s="40"/>
      <c r="UUW890" s="40"/>
      <c r="UUX890" s="40"/>
      <c r="UUY890" s="40"/>
      <c r="UUZ890" s="40"/>
      <c r="UVA890" s="40"/>
      <c r="UVB890" s="40"/>
      <c r="UVC890" s="40"/>
      <c r="UVD890" s="40"/>
      <c r="UVE890" s="40"/>
      <c r="UVF890" s="40"/>
      <c r="UVG890" s="40"/>
      <c r="UVH890" s="40"/>
      <c r="UVI890" s="40"/>
      <c r="UVJ890" s="40"/>
      <c r="UVK890" s="40"/>
      <c r="UVL890" s="40"/>
      <c r="UVM890" s="40"/>
      <c r="UVN890" s="40"/>
      <c r="UVO890" s="40"/>
      <c r="UVP890" s="40"/>
      <c r="UVQ890" s="40"/>
      <c r="UVR890" s="40"/>
      <c r="UVS890" s="40"/>
      <c r="UVT890" s="40"/>
      <c r="UVU890" s="40"/>
      <c r="UVV890" s="40"/>
      <c r="UVW890" s="40"/>
      <c r="UVX890" s="40"/>
      <c r="UVY890" s="40"/>
      <c r="UVZ890" s="40"/>
      <c r="UWA890" s="40"/>
      <c r="UWB890" s="40"/>
      <c r="UWC890" s="40"/>
      <c r="UWD890" s="40"/>
      <c r="UWE890" s="40"/>
      <c r="UWF890" s="40"/>
      <c r="UWG890" s="40"/>
      <c r="UWH890" s="40"/>
      <c r="UWI890" s="40"/>
      <c r="UWJ890" s="40"/>
      <c r="UWK890" s="40"/>
      <c r="UWL890" s="40"/>
      <c r="UWM890" s="40"/>
      <c r="UWN890" s="40"/>
      <c r="UWO890" s="40"/>
      <c r="UWP890" s="40"/>
      <c r="UWQ890" s="40"/>
      <c r="UWR890" s="40"/>
      <c r="UWS890" s="40"/>
      <c r="UWT890" s="40"/>
      <c r="UWU890" s="40"/>
      <c r="UWV890" s="40"/>
      <c r="UWW890" s="40"/>
      <c r="UWX890" s="40"/>
      <c r="UWY890" s="40"/>
      <c r="UWZ890" s="40"/>
      <c r="UXA890" s="40"/>
      <c r="UXB890" s="40"/>
      <c r="UXC890" s="40"/>
      <c r="UXD890" s="40"/>
      <c r="UXE890" s="40"/>
      <c r="UXF890" s="40"/>
      <c r="UXG890" s="40"/>
      <c r="UXH890" s="40"/>
      <c r="UXI890" s="40"/>
      <c r="UXJ890" s="40"/>
      <c r="UXK890" s="40"/>
      <c r="UXL890" s="40"/>
      <c r="UXM890" s="40"/>
      <c r="UXN890" s="40"/>
      <c r="UXO890" s="40"/>
      <c r="UXP890" s="40"/>
      <c r="UXQ890" s="40"/>
      <c r="UXR890" s="40"/>
      <c r="UXS890" s="40"/>
      <c r="UXT890" s="40"/>
      <c r="UXU890" s="40"/>
      <c r="UXV890" s="40"/>
      <c r="UXW890" s="40"/>
      <c r="UXX890" s="40"/>
      <c r="UXY890" s="40"/>
      <c r="UXZ890" s="40"/>
      <c r="UYA890" s="40"/>
      <c r="UYB890" s="40"/>
      <c r="UYC890" s="40"/>
      <c r="UYD890" s="40"/>
      <c r="UYE890" s="40"/>
      <c r="UYF890" s="40"/>
      <c r="UYG890" s="40"/>
      <c r="UYH890" s="40"/>
      <c r="UYI890" s="40"/>
      <c r="UYJ890" s="40"/>
      <c r="UYK890" s="40"/>
      <c r="UYL890" s="40"/>
      <c r="UYM890" s="40"/>
      <c r="UYN890" s="40"/>
      <c r="UYO890" s="40"/>
      <c r="UYP890" s="40"/>
      <c r="UYQ890" s="40"/>
      <c r="UYR890" s="40"/>
      <c r="UYS890" s="40"/>
      <c r="UYT890" s="40"/>
      <c r="UYU890" s="40"/>
      <c r="UYV890" s="40"/>
      <c r="UYW890" s="40"/>
      <c r="UYX890" s="40"/>
      <c r="UYY890" s="40"/>
      <c r="UYZ890" s="40"/>
      <c r="UZA890" s="40"/>
      <c r="UZB890" s="40"/>
      <c r="UZC890" s="40"/>
      <c r="UZD890" s="40"/>
      <c r="UZE890" s="40"/>
      <c r="UZF890" s="40"/>
      <c r="UZG890" s="40"/>
      <c r="UZH890" s="40"/>
      <c r="UZI890" s="40"/>
      <c r="UZJ890" s="40"/>
      <c r="UZK890" s="40"/>
      <c r="UZL890" s="40"/>
      <c r="UZM890" s="40"/>
      <c r="UZN890" s="40"/>
      <c r="UZO890" s="40"/>
      <c r="UZP890" s="40"/>
      <c r="UZQ890" s="40"/>
      <c r="UZR890" s="40"/>
      <c r="UZS890" s="40"/>
      <c r="UZT890" s="40"/>
      <c r="UZU890" s="40"/>
      <c r="UZV890" s="40"/>
      <c r="UZW890" s="40"/>
      <c r="UZX890" s="40"/>
      <c r="UZY890" s="40"/>
      <c r="UZZ890" s="40"/>
      <c r="VAA890" s="40"/>
      <c r="VAB890" s="40"/>
      <c r="VAC890" s="40"/>
      <c r="VAD890" s="40"/>
      <c r="VAE890" s="40"/>
      <c r="VAF890" s="40"/>
      <c r="VAG890" s="40"/>
      <c r="VAH890" s="40"/>
      <c r="VAI890" s="40"/>
      <c r="VAJ890" s="40"/>
      <c r="VAK890" s="40"/>
      <c r="VAL890" s="40"/>
      <c r="VAM890" s="40"/>
      <c r="VAN890" s="40"/>
      <c r="VAO890" s="40"/>
      <c r="VAP890" s="40"/>
      <c r="VAQ890" s="40"/>
      <c r="VAR890" s="40"/>
      <c r="VAS890" s="40"/>
      <c r="VAT890" s="40"/>
      <c r="VAU890" s="40"/>
      <c r="VAV890" s="40"/>
      <c r="VAW890" s="40"/>
      <c r="VAX890" s="40"/>
      <c r="VAY890" s="40"/>
      <c r="VAZ890" s="40"/>
      <c r="VBA890" s="40"/>
      <c r="VBB890" s="40"/>
      <c r="VBC890" s="40"/>
      <c r="VBD890" s="40"/>
      <c r="VBE890" s="40"/>
      <c r="VBF890" s="40"/>
      <c r="VBG890" s="40"/>
      <c r="VBH890" s="40"/>
      <c r="VBI890" s="40"/>
      <c r="VBJ890" s="40"/>
      <c r="VBK890" s="40"/>
      <c r="VBL890" s="40"/>
      <c r="VBM890" s="40"/>
      <c r="VBN890" s="40"/>
      <c r="VBO890" s="40"/>
      <c r="VBP890" s="40"/>
      <c r="VBQ890" s="40"/>
      <c r="VBR890" s="40"/>
      <c r="VBS890" s="40"/>
      <c r="VBT890" s="40"/>
      <c r="VBU890" s="40"/>
      <c r="VBV890" s="40"/>
      <c r="VBW890" s="40"/>
      <c r="VBX890" s="40"/>
      <c r="VBY890" s="40"/>
      <c r="VBZ890" s="40"/>
      <c r="VCA890" s="40"/>
      <c r="VCB890" s="40"/>
      <c r="VCC890" s="40"/>
      <c r="VCD890" s="40"/>
      <c r="VCE890" s="40"/>
      <c r="VCF890" s="40"/>
      <c r="VCG890" s="40"/>
      <c r="VCH890" s="40"/>
      <c r="VCI890" s="40"/>
      <c r="VCJ890" s="40"/>
      <c r="VCK890" s="40"/>
      <c r="VCL890" s="40"/>
      <c r="VCM890" s="40"/>
      <c r="VCN890" s="40"/>
      <c r="VCO890" s="40"/>
      <c r="VCP890" s="40"/>
      <c r="VCQ890" s="40"/>
      <c r="VCR890" s="40"/>
      <c r="VCS890" s="40"/>
      <c r="VCT890" s="40"/>
      <c r="VCU890" s="40"/>
      <c r="VCV890" s="40"/>
      <c r="VCW890" s="40"/>
      <c r="VCX890" s="40"/>
      <c r="VCY890" s="40"/>
      <c r="VCZ890" s="40"/>
      <c r="VDA890" s="40"/>
      <c r="VDB890" s="40"/>
      <c r="VDC890" s="40"/>
      <c r="VDD890" s="40"/>
      <c r="VDE890" s="40"/>
      <c r="VDF890" s="40"/>
      <c r="VDG890" s="40"/>
      <c r="VDH890" s="40"/>
      <c r="VDI890" s="40"/>
      <c r="VDJ890" s="40"/>
      <c r="VDK890" s="40"/>
      <c r="VDL890" s="40"/>
      <c r="VDM890" s="40"/>
      <c r="VDN890" s="40"/>
      <c r="VDO890" s="40"/>
      <c r="VDP890" s="40"/>
      <c r="VDQ890" s="40"/>
      <c r="VDR890" s="40"/>
      <c r="VDS890" s="40"/>
      <c r="VDT890" s="40"/>
      <c r="VDU890" s="40"/>
      <c r="VDV890" s="40"/>
      <c r="VDW890" s="40"/>
      <c r="VDX890" s="40"/>
      <c r="VDY890" s="40"/>
      <c r="VDZ890" s="40"/>
      <c r="VEA890" s="40"/>
      <c r="VEB890" s="40"/>
      <c r="VEC890" s="40"/>
      <c r="VED890" s="40"/>
      <c r="VEE890" s="40"/>
      <c r="VEF890" s="40"/>
      <c r="VEG890" s="40"/>
      <c r="VEH890" s="40"/>
      <c r="VEI890" s="40"/>
      <c r="VEJ890" s="40"/>
      <c r="VEK890" s="40"/>
      <c r="VEL890" s="40"/>
      <c r="VEM890" s="40"/>
      <c r="VEN890" s="40"/>
      <c r="VEO890" s="40"/>
      <c r="VEP890" s="40"/>
      <c r="VEQ890" s="40"/>
      <c r="VER890" s="40"/>
      <c r="VES890" s="40"/>
      <c r="VET890" s="40"/>
      <c r="VEU890" s="40"/>
      <c r="VEV890" s="40"/>
      <c r="VEW890" s="40"/>
      <c r="VEX890" s="40"/>
      <c r="VEY890" s="40"/>
      <c r="VEZ890" s="40"/>
      <c r="VFA890" s="40"/>
      <c r="VFB890" s="40"/>
      <c r="VFC890" s="40"/>
      <c r="VFD890" s="40"/>
      <c r="VFE890" s="40"/>
      <c r="VFF890" s="40"/>
      <c r="VFG890" s="40"/>
      <c r="VFH890" s="40"/>
      <c r="VFI890" s="40"/>
      <c r="VFJ890" s="40"/>
      <c r="VFK890" s="40"/>
      <c r="VFL890" s="40"/>
      <c r="VFM890" s="40"/>
      <c r="VFN890" s="40"/>
      <c r="VFO890" s="40"/>
      <c r="VFP890" s="40"/>
      <c r="VFQ890" s="40"/>
      <c r="VFR890" s="40"/>
      <c r="VFS890" s="40"/>
      <c r="VFT890" s="40"/>
      <c r="VFU890" s="40"/>
      <c r="VFV890" s="40"/>
      <c r="VFW890" s="40"/>
      <c r="VFX890" s="40"/>
      <c r="VFY890" s="40"/>
      <c r="VFZ890" s="40"/>
      <c r="VGA890" s="40"/>
      <c r="VGB890" s="40"/>
      <c r="VGC890" s="40"/>
      <c r="VGD890" s="40"/>
      <c r="VGE890" s="40"/>
      <c r="VGF890" s="40"/>
      <c r="VGG890" s="40"/>
      <c r="VGH890" s="40"/>
      <c r="VGI890" s="40"/>
      <c r="VGJ890" s="40"/>
      <c r="VGK890" s="40"/>
      <c r="VGL890" s="40"/>
      <c r="VGM890" s="40"/>
      <c r="VGN890" s="40"/>
      <c r="VGO890" s="40"/>
      <c r="VGP890" s="40"/>
      <c r="VGQ890" s="40"/>
      <c r="VGR890" s="40"/>
      <c r="VGS890" s="40"/>
      <c r="VGT890" s="40"/>
      <c r="VGU890" s="40"/>
      <c r="VGV890" s="40"/>
      <c r="VGW890" s="40"/>
      <c r="VGX890" s="40"/>
      <c r="VGY890" s="40"/>
      <c r="VGZ890" s="40"/>
      <c r="VHA890" s="40"/>
      <c r="VHB890" s="40"/>
      <c r="VHC890" s="40"/>
      <c r="VHD890" s="40"/>
      <c r="VHE890" s="40"/>
      <c r="VHF890" s="40"/>
      <c r="VHG890" s="40"/>
      <c r="VHH890" s="40"/>
      <c r="VHI890" s="40"/>
      <c r="VHJ890" s="40"/>
      <c r="VHK890" s="40"/>
      <c r="VHL890" s="40"/>
      <c r="VHM890" s="40"/>
      <c r="VHN890" s="40"/>
      <c r="VHO890" s="40"/>
      <c r="VHP890" s="40"/>
      <c r="VHQ890" s="40"/>
      <c r="VHR890" s="40"/>
      <c r="VHS890" s="40"/>
      <c r="VHT890" s="40"/>
      <c r="VHU890" s="40"/>
      <c r="VHV890" s="40"/>
      <c r="VHW890" s="40"/>
      <c r="VHX890" s="40"/>
      <c r="VHY890" s="40"/>
      <c r="VHZ890" s="40"/>
      <c r="VIA890" s="40"/>
      <c r="VIB890" s="40"/>
      <c r="VIC890" s="40"/>
      <c r="VID890" s="40"/>
      <c r="VIE890" s="40"/>
      <c r="VIF890" s="40"/>
      <c r="VIG890" s="40"/>
      <c r="VIH890" s="40"/>
      <c r="VII890" s="40"/>
      <c r="VIJ890" s="40"/>
      <c r="VIK890" s="40"/>
      <c r="VIL890" s="40"/>
      <c r="VIM890" s="40"/>
      <c r="VIN890" s="40"/>
      <c r="VIO890" s="40"/>
      <c r="VIP890" s="40"/>
      <c r="VIQ890" s="40"/>
      <c r="VIR890" s="40"/>
      <c r="VIS890" s="40"/>
      <c r="VIT890" s="40"/>
      <c r="VIU890" s="40"/>
      <c r="VIV890" s="40"/>
      <c r="VIW890" s="40"/>
      <c r="VIX890" s="40"/>
      <c r="VIY890" s="40"/>
      <c r="VIZ890" s="40"/>
      <c r="VJA890" s="40"/>
      <c r="VJB890" s="40"/>
      <c r="VJC890" s="40"/>
      <c r="VJD890" s="40"/>
      <c r="VJE890" s="40"/>
      <c r="VJF890" s="40"/>
      <c r="VJG890" s="40"/>
      <c r="VJH890" s="40"/>
      <c r="VJI890" s="40"/>
      <c r="VJJ890" s="40"/>
      <c r="VJK890" s="40"/>
      <c r="VJL890" s="40"/>
      <c r="VJM890" s="40"/>
      <c r="VJN890" s="40"/>
      <c r="VJO890" s="40"/>
      <c r="VJP890" s="40"/>
      <c r="VJQ890" s="40"/>
      <c r="VJR890" s="40"/>
      <c r="VJS890" s="40"/>
      <c r="VJT890" s="40"/>
      <c r="VJU890" s="40"/>
      <c r="VJV890" s="40"/>
      <c r="VJW890" s="40"/>
      <c r="VJX890" s="40"/>
      <c r="VJY890" s="40"/>
      <c r="VJZ890" s="40"/>
      <c r="VKA890" s="40"/>
      <c r="VKB890" s="40"/>
      <c r="VKC890" s="40"/>
      <c r="VKD890" s="40"/>
      <c r="VKE890" s="40"/>
      <c r="VKF890" s="40"/>
      <c r="VKG890" s="40"/>
      <c r="VKH890" s="40"/>
      <c r="VKI890" s="40"/>
      <c r="VKJ890" s="40"/>
      <c r="VKK890" s="40"/>
      <c r="VKL890" s="40"/>
      <c r="VKM890" s="40"/>
      <c r="VKN890" s="40"/>
      <c r="VKO890" s="40"/>
      <c r="VKP890" s="40"/>
      <c r="VKQ890" s="40"/>
      <c r="VKR890" s="40"/>
      <c r="VKS890" s="40"/>
      <c r="VKT890" s="40"/>
      <c r="VKU890" s="40"/>
      <c r="VKV890" s="40"/>
      <c r="VKW890" s="40"/>
      <c r="VKX890" s="40"/>
      <c r="VKY890" s="40"/>
      <c r="VKZ890" s="40"/>
      <c r="VLA890" s="40"/>
      <c r="VLB890" s="40"/>
      <c r="VLC890" s="40"/>
      <c r="VLD890" s="40"/>
      <c r="VLE890" s="40"/>
      <c r="VLF890" s="40"/>
      <c r="VLG890" s="40"/>
      <c r="VLH890" s="40"/>
      <c r="VLI890" s="40"/>
      <c r="VLJ890" s="40"/>
      <c r="VLK890" s="40"/>
      <c r="VLL890" s="40"/>
      <c r="VLM890" s="40"/>
      <c r="VLN890" s="40"/>
      <c r="VLO890" s="40"/>
      <c r="VLP890" s="40"/>
      <c r="VLQ890" s="40"/>
      <c r="VLR890" s="40"/>
      <c r="VLS890" s="40"/>
      <c r="VLT890" s="40"/>
      <c r="VLU890" s="40"/>
      <c r="VLV890" s="40"/>
      <c r="VLW890" s="40"/>
      <c r="VLX890" s="40"/>
      <c r="VLY890" s="40"/>
      <c r="VLZ890" s="40"/>
      <c r="VMA890" s="40"/>
      <c r="VMB890" s="40"/>
      <c r="VMC890" s="40"/>
      <c r="VMD890" s="40"/>
      <c r="VME890" s="40"/>
      <c r="VMF890" s="40"/>
      <c r="VMG890" s="40"/>
      <c r="VMH890" s="40"/>
      <c r="VMI890" s="40"/>
      <c r="VMJ890" s="40"/>
      <c r="VMK890" s="40"/>
      <c r="VML890" s="40"/>
      <c r="VMM890" s="40"/>
      <c r="VMN890" s="40"/>
      <c r="VMO890" s="40"/>
      <c r="VMP890" s="40"/>
      <c r="VMQ890" s="40"/>
      <c r="VMR890" s="40"/>
      <c r="VMS890" s="40"/>
      <c r="VMT890" s="40"/>
      <c r="VMU890" s="40"/>
      <c r="VMV890" s="40"/>
      <c r="VMW890" s="40"/>
      <c r="VMX890" s="40"/>
      <c r="VMY890" s="40"/>
      <c r="VMZ890" s="40"/>
      <c r="VNA890" s="40"/>
      <c r="VNB890" s="40"/>
      <c r="VNC890" s="40"/>
      <c r="VND890" s="40"/>
      <c r="VNE890" s="40"/>
      <c r="VNF890" s="40"/>
      <c r="VNG890" s="40"/>
      <c r="VNH890" s="40"/>
      <c r="VNI890" s="40"/>
      <c r="VNJ890" s="40"/>
      <c r="VNK890" s="40"/>
      <c r="VNL890" s="40"/>
      <c r="VNM890" s="40"/>
      <c r="VNN890" s="40"/>
      <c r="VNO890" s="40"/>
      <c r="VNP890" s="40"/>
      <c r="VNQ890" s="40"/>
      <c r="VNR890" s="40"/>
      <c r="VNS890" s="40"/>
      <c r="VNT890" s="40"/>
      <c r="VNU890" s="40"/>
      <c r="VNV890" s="40"/>
      <c r="VNW890" s="40"/>
      <c r="VNX890" s="40"/>
      <c r="VNY890" s="40"/>
      <c r="VNZ890" s="40"/>
      <c r="VOA890" s="40"/>
      <c r="VOB890" s="40"/>
      <c r="VOC890" s="40"/>
      <c r="VOD890" s="40"/>
      <c r="VOE890" s="40"/>
      <c r="VOF890" s="40"/>
      <c r="VOG890" s="40"/>
      <c r="VOH890" s="40"/>
      <c r="VOI890" s="40"/>
      <c r="VOJ890" s="40"/>
      <c r="VOK890" s="40"/>
      <c r="VOL890" s="40"/>
      <c r="VOM890" s="40"/>
      <c r="VON890" s="40"/>
      <c r="VOO890" s="40"/>
      <c r="VOP890" s="40"/>
      <c r="VOQ890" s="40"/>
      <c r="VOR890" s="40"/>
      <c r="VOS890" s="40"/>
      <c r="VOT890" s="40"/>
      <c r="VOU890" s="40"/>
      <c r="VOV890" s="40"/>
      <c r="VOW890" s="40"/>
      <c r="VOX890" s="40"/>
      <c r="VOY890" s="40"/>
      <c r="VOZ890" s="40"/>
      <c r="VPA890" s="40"/>
      <c r="VPB890" s="40"/>
      <c r="VPC890" s="40"/>
      <c r="VPD890" s="40"/>
      <c r="VPE890" s="40"/>
      <c r="VPF890" s="40"/>
      <c r="VPG890" s="40"/>
      <c r="VPH890" s="40"/>
      <c r="VPI890" s="40"/>
      <c r="VPJ890" s="40"/>
      <c r="VPK890" s="40"/>
      <c r="VPL890" s="40"/>
      <c r="VPM890" s="40"/>
      <c r="VPN890" s="40"/>
      <c r="VPO890" s="40"/>
      <c r="VPP890" s="40"/>
      <c r="VPQ890" s="40"/>
      <c r="VPR890" s="40"/>
      <c r="VPS890" s="40"/>
      <c r="VPT890" s="40"/>
      <c r="VPU890" s="40"/>
      <c r="VPV890" s="40"/>
      <c r="VPW890" s="40"/>
      <c r="VPX890" s="40"/>
      <c r="VPY890" s="40"/>
      <c r="VPZ890" s="40"/>
      <c r="VQA890" s="40"/>
      <c r="VQB890" s="40"/>
      <c r="VQC890" s="40"/>
      <c r="VQD890" s="40"/>
      <c r="VQE890" s="40"/>
      <c r="VQF890" s="40"/>
      <c r="VQG890" s="40"/>
      <c r="VQH890" s="40"/>
      <c r="VQI890" s="40"/>
      <c r="VQJ890" s="40"/>
      <c r="VQK890" s="40"/>
      <c r="VQL890" s="40"/>
      <c r="VQM890" s="40"/>
      <c r="VQN890" s="40"/>
      <c r="VQO890" s="40"/>
      <c r="VQP890" s="40"/>
      <c r="VQQ890" s="40"/>
      <c r="VQR890" s="40"/>
      <c r="VQS890" s="40"/>
      <c r="VQT890" s="40"/>
      <c r="VQU890" s="40"/>
      <c r="VQV890" s="40"/>
      <c r="VQW890" s="40"/>
      <c r="VQX890" s="40"/>
      <c r="VQY890" s="40"/>
      <c r="VQZ890" s="40"/>
      <c r="VRA890" s="40"/>
      <c r="VRB890" s="40"/>
      <c r="VRC890" s="40"/>
      <c r="VRD890" s="40"/>
      <c r="VRE890" s="40"/>
      <c r="VRF890" s="40"/>
      <c r="VRG890" s="40"/>
      <c r="VRH890" s="40"/>
      <c r="VRI890" s="40"/>
      <c r="VRJ890" s="40"/>
      <c r="VRK890" s="40"/>
      <c r="VRL890" s="40"/>
      <c r="VRM890" s="40"/>
      <c r="VRN890" s="40"/>
      <c r="VRO890" s="40"/>
      <c r="VRP890" s="40"/>
      <c r="VRQ890" s="40"/>
      <c r="VRR890" s="40"/>
      <c r="VRS890" s="40"/>
      <c r="VRT890" s="40"/>
      <c r="VRU890" s="40"/>
      <c r="VRV890" s="40"/>
      <c r="VRW890" s="40"/>
      <c r="VRX890" s="40"/>
      <c r="VRY890" s="40"/>
      <c r="VRZ890" s="40"/>
      <c r="VSA890" s="40"/>
      <c r="VSB890" s="40"/>
      <c r="VSC890" s="40"/>
      <c r="VSD890" s="40"/>
      <c r="VSE890" s="40"/>
      <c r="VSF890" s="40"/>
      <c r="VSG890" s="40"/>
      <c r="VSH890" s="40"/>
      <c r="VSI890" s="40"/>
      <c r="VSJ890" s="40"/>
      <c r="VSK890" s="40"/>
      <c r="VSL890" s="40"/>
      <c r="VSM890" s="40"/>
      <c r="VSN890" s="40"/>
      <c r="VSO890" s="40"/>
      <c r="VSP890" s="40"/>
      <c r="VSQ890" s="40"/>
      <c r="VSR890" s="40"/>
      <c r="VSS890" s="40"/>
      <c r="VST890" s="40"/>
      <c r="VSU890" s="40"/>
      <c r="VSV890" s="40"/>
      <c r="VSW890" s="40"/>
      <c r="VSX890" s="40"/>
      <c r="VSY890" s="40"/>
      <c r="VSZ890" s="40"/>
      <c r="VTA890" s="40"/>
      <c r="VTB890" s="40"/>
      <c r="VTC890" s="40"/>
      <c r="VTD890" s="40"/>
      <c r="VTE890" s="40"/>
      <c r="VTF890" s="40"/>
      <c r="VTG890" s="40"/>
      <c r="VTH890" s="40"/>
      <c r="VTI890" s="40"/>
      <c r="VTJ890" s="40"/>
      <c r="VTK890" s="40"/>
      <c r="VTL890" s="40"/>
      <c r="VTM890" s="40"/>
      <c r="VTN890" s="40"/>
      <c r="VTO890" s="40"/>
      <c r="VTP890" s="40"/>
      <c r="VTQ890" s="40"/>
      <c r="VTR890" s="40"/>
      <c r="VTS890" s="40"/>
      <c r="VTT890" s="40"/>
      <c r="VTU890" s="40"/>
      <c r="VTV890" s="40"/>
      <c r="VTW890" s="40"/>
      <c r="VTX890" s="40"/>
      <c r="VTY890" s="40"/>
      <c r="VTZ890" s="40"/>
      <c r="VUA890" s="40"/>
      <c r="VUB890" s="40"/>
      <c r="VUC890" s="40"/>
      <c r="VUD890" s="40"/>
      <c r="VUE890" s="40"/>
      <c r="VUF890" s="40"/>
      <c r="VUG890" s="40"/>
      <c r="VUH890" s="40"/>
      <c r="VUI890" s="40"/>
      <c r="VUJ890" s="40"/>
      <c r="VUK890" s="40"/>
      <c r="VUL890" s="40"/>
      <c r="VUM890" s="40"/>
      <c r="VUN890" s="40"/>
      <c r="VUO890" s="40"/>
      <c r="VUP890" s="40"/>
      <c r="VUQ890" s="40"/>
      <c r="VUR890" s="40"/>
      <c r="VUS890" s="40"/>
      <c r="VUT890" s="40"/>
      <c r="VUU890" s="40"/>
      <c r="VUV890" s="40"/>
      <c r="VUW890" s="40"/>
      <c r="VUX890" s="40"/>
      <c r="VUY890" s="40"/>
      <c r="VUZ890" s="40"/>
      <c r="VVA890" s="40"/>
      <c r="VVB890" s="40"/>
      <c r="VVC890" s="40"/>
      <c r="VVD890" s="40"/>
      <c r="VVE890" s="40"/>
      <c r="VVF890" s="40"/>
      <c r="VVG890" s="40"/>
      <c r="VVH890" s="40"/>
      <c r="VVI890" s="40"/>
      <c r="VVJ890" s="40"/>
      <c r="VVK890" s="40"/>
      <c r="VVL890" s="40"/>
      <c r="VVM890" s="40"/>
      <c r="VVN890" s="40"/>
      <c r="VVO890" s="40"/>
      <c r="VVP890" s="40"/>
      <c r="VVQ890" s="40"/>
      <c r="VVR890" s="40"/>
      <c r="VVS890" s="40"/>
      <c r="VVT890" s="40"/>
      <c r="VVU890" s="40"/>
      <c r="VVV890" s="40"/>
      <c r="VVW890" s="40"/>
      <c r="VVX890" s="40"/>
      <c r="VVY890" s="40"/>
      <c r="VVZ890" s="40"/>
      <c r="VWA890" s="40"/>
      <c r="VWB890" s="40"/>
      <c r="VWC890" s="40"/>
      <c r="VWD890" s="40"/>
      <c r="VWE890" s="40"/>
      <c r="VWF890" s="40"/>
      <c r="VWG890" s="40"/>
      <c r="VWH890" s="40"/>
      <c r="VWI890" s="40"/>
      <c r="VWJ890" s="40"/>
      <c r="VWK890" s="40"/>
      <c r="VWL890" s="40"/>
      <c r="VWM890" s="40"/>
      <c r="VWN890" s="40"/>
      <c r="VWO890" s="40"/>
      <c r="VWP890" s="40"/>
      <c r="VWQ890" s="40"/>
      <c r="VWR890" s="40"/>
      <c r="VWS890" s="40"/>
      <c r="VWT890" s="40"/>
      <c r="VWU890" s="40"/>
      <c r="VWV890" s="40"/>
      <c r="VWW890" s="40"/>
      <c r="VWX890" s="40"/>
      <c r="VWY890" s="40"/>
      <c r="VWZ890" s="40"/>
      <c r="VXA890" s="40"/>
      <c r="VXB890" s="40"/>
      <c r="VXC890" s="40"/>
      <c r="VXD890" s="40"/>
      <c r="VXE890" s="40"/>
      <c r="VXF890" s="40"/>
      <c r="VXG890" s="40"/>
      <c r="VXH890" s="40"/>
      <c r="VXI890" s="40"/>
      <c r="VXJ890" s="40"/>
      <c r="VXK890" s="40"/>
      <c r="VXL890" s="40"/>
      <c r="VXM890" s="40"/>
      <c r="VXN890" s="40"/>
      <c r="VXO890" s="40"/>
      <c r="VXP890" s="40"/>
      <c r="VXQ890" s="40"/>
      <c r="VXR890" s="40"/>
      <c r="VXS890" s="40"/>
      <c r="VXT890" s="40"/>
      <c r="VXU890" s="40"/>
      <c r="VXV890" s="40"/>
      <c r="VXW890" s="40"/>
      <c r="VXX890" s="40"/>
      <c r="VXY890" s="40"/>
      <c r="VXZ890" s="40"/>
      <c r="VYA890" s="40"/>
      <c r="VYB890" s="40"/>
      <c r="VYC890" s="40"/>
      <c r="VYD890" s="40"/>
      <c r="VYE890" s="40"/>
      <c r="VYF890" s="40"/>
      <c r="VYG890" s="40"/>
      <c r="VYH890" s="40"/>
      <c r="VYI890" s="40"/>
      <c r="VYJ890" s="40"/>
      <c r="VYK890" s="40"/>
      <c r="VYL890" s="40"/>
      <c r="VYM890" s="40"/>
      <c r="VYN890" s="40"/>
      <c r="VYO890" s="40"/>
      <c r="VYP890" s="40"/>
      <c r="VYQ890" s="40"/>
      <c r="VYR890" s="40"/>
      <c r="VYS890" s="40"/>
      <c r="VYT890" s="40"/>
      <c r="VYU890" s="40"/>
      <c r="VYV890" s="40"/>
      <c r="VYW890" s="40"/>
      <c r="VYX890" s="40"/>
      <c r="VYY890" s="40"/>
      <c r="VYZ890" s="40"/>
      <c r="VZA890" s="40"/>
      <c r="VZB890" s="40"/>
      <c r="VZC890" s="40"/>
      <c r="VZD890" s="40"/>
      <c r="VZE890" s="40"/>
      <c r="VZF890" s="40"/>
      <c r="VZG890" s="40"/>
      <c r="VZH890" s="40"/>
      <c r="VZI890" s="40"/>
      <c r="VZJ890" s="40"/>
      <c r="VZK890" s="40"/>
      <c r="VZL890" s="40"/>
      <c r="VZM890" s="40"/>
      <c r="VZN890" s="40"/>
      <c r="VZO890" s="40"/>
      <c r="VZP890" s="40"/>
      <c r="VZQ890" s="40"/>
      <c r="VZR890" s="40"/>
      <c r="VZS890" s="40"/>
      <c r="VZT890" s="40"/>
      <c r="VZU890" s="40"/>
      <c r="VZV890" s="40"/>
      <c r="VZW890" s="40"/>
      <c r="VZX890" s="40"/>
      <c r="VZY890" s="40"/>
      <c r="VZZ890" s="40"/>
      <c r="WAA890" s="40"/>
      <c r="WAB890" s="40"/>
      <c r="WAC890" s="40"/>
      <c r="WAD890" s="40"/>
      <c r="WAE890" s="40"/>
      <c r="WAF890" s="40"/>
      <c r="WAG890" s="40"/>
      <c r="WAH890" s="40"/>
      <c r="WAI890" s="40"/>
      <c r="WAJ890" s="40"/>
      <c r="WAK890" s="40"/>
      <c r="WAL890" s="40"/>
      <c r="WAM890" s="40"/>
      <c r="WAN890" s="40"/>
      <c r="WAO890" s="40"/>
      <c r="WAP890" s="40"/>
      <c r="WAQ890" s="40"/>
      <c r="WAR890" s="40"/>
      <c r="WAS890" s="40"/>
      <c r="WAT890" s="40"/>
      <c r="WAU890" s="40"/>
      <c r="WAV890" s="40"/>
      <c r="WAW890" s="40"/>
      <c r="WAX890" s="40"/>
      <c r="WAY890" s="40"/>
      <c r="WAZ890" s="40"/>
      <c r="WBA890" s="40"/>
      <c r="WBB890" s="40"/>
      <c r="WBC890" s="40"/>
      <c r="WBD890" s="40"/>
      <c r="WBE890" s="40"/>
      <c r="WBF890" s="40"/>
      <c r="WBG890" s="40"/>
      <c r="WBH890" s="40"/>
      <c r="WBI890" s="40"/>
      <c r="WBJ890" s="40"/>
      <c r="WBK890" s="40"/>
      <c r="WBL890" s="40"/>
      <c r="WBM890" s="40"/>
      <c r="WBN890" s="40"/>
      <c r="WBO890" s="40"/>
      <c r="WBP890" s="40"/>
      <c r="WBQ890" s="40"/>
      <c r="WBR890" s="40"/>
      <c r="WBS890" s="40"/>
      <c r="WBT890" s="40"/>
      <c r="WBU890" s="40"/>
      <c r="WBV890" s="40"/>
      <c r="WBW890" s="40"/>
      <c r="WBX890" s="40"/>
      <c r="WBY890" s="40"/>
      <c r="WBZ890" s="40"/>
      <c r="WCA890" s="40"/>
      <c r="WCB890" s="40"/>
      <c r="WCC890" s="40"/>
      <c r="WCD890" s="40"/>
      <c r="WCE890" s="40"/>
      <c r="WCF890" s="40"/>
      <c r="WCG890" s="40"/>
      <c r="WCH890" s="40"/>
      <c r="WCI890" s="40"/>
      <c r="WCJ890" s="40"/>
      <c r="WCK890" s="40"/>
      <c r="WCL890" s="40"/>
      <c r="WCM890" s="40"/>
      <c r="WCN890" s="40"/>
      <c r="WCO890" s="40"/>
      <c r="WCP890" s="40"/>
      <c r="WCQ890" s="40"/>
      <c r="WCR890" s="40"/>
      <c r="WCS890" s="40"/>
      <c r="WCT890" s="40"/>
      <c r="WCU890" s="40"/>
      <c r="WCV890" s="40"/>
      <c r="WCW890" s="40"/>
      <c r="WCX890" s="40"/>
      <c r="WCY890" s="40"/>
      <c r="WCZ890" s="40"/>
      <c r="WDA890" s="40"/>
      <c r="WDB890" s="40"/>
      <c r="WDC890" s="40"/>
      <c r="WDD890" s="40"/>
      <c r="WDE890" s="40"/>
      <c r="WDF890" s="40"/>
      <c r="WDG890" s="40"/>
      <c r="WDH890" s="40"/>
      <c r="WDI890" s="40"/>
      <c r="WDJ890" s="40"/>
      <c r="WDK890" s="40"/>
      <c r="WDL890" s="40"/>
      <c r="WDM890" s="40"/>
      <c r="WDN890" s="40"/>
      <c r="WDO890" s="40"/>
      <c r="WDP890" s="40"/>
      <c r="WDQ890" s="40"/>
      <c r="WDR890" s="40"/>
      <c r="WDS890" s="40"/>
      <c r="WDT890" s="40"/>
      <c r="WDU890" s="40"/>
      <c r="WDV890" s="40"/>
      <c r="WDW890" s="40"/>
      <c r="WDX890" s="40"/>
      <c r="WDY890" s="40"/>
      <c r="WDZ890" s="40"/>
      <c r="WEA890" s="40"/>
      <c r="WEB890" s="40"/>
      <c r="WEC890" s="40"/>
      <c r="WED890" s="40"/>
      <c r="WEE890" s="40"/>
      <c r="WEF890" s="40"/>
      <c r="WEG890" s="40"/>
      <c r="WEH890" s="40"/>
      <c r="WEI890" s="40"/>
      <c r="WEJ890" s="40"/>
      <c r="WEK890" s="40"/>
      <c r="WEL890" s="40"/>
      <c r="WEM890" s="40"/>
      <c r="WEN890" s="40"/>
      <c r="WEO890" s="40"/>
      <c r="WEP890" s="40"/>
      <c r="WEQ890" s="40"/>
      <c r="WER890" s="40"/>
      <c r="WES890" s="40"/>
      <c r="WET890" s="40"/>
      <c r="WEU890" s="40"/>
      <c r="WEV890" s="40"/>
      <c r="WEW890" s="40"/>
      <c r="WEX890" s="40"/>
      <c r="WEY890" s="40"/>
      <c r="WEZ890" s="40"/>
      <c r="WFA890" s="40"/>
      <c r="WFB890" s="40"/>
      <c r="WFC890" s="40"/>
      <c r="WFD890" s="40"/>
      <c r="WFE890" s="40"/>
      <c r="WFF890" s="40"/>
      <c r="WFG890" s="40"/>
      <c r="WFH890" s="40"/>
      <c r="WFI890" s="40"/>
      <c r="WFJ890" s="40"/>
      <c r="WFK890" s="40"/>
      <c r="WFL890" s="40"/>
      <c r="WFM890" s="40"/>
      <c r="WFN890" s="40"/>
      <c r="WFO890" s="40"/>
      <c r="WFP890" s="40"/>
      <c r="WFQ890" s="40"/>
      <c r="WFR890" s="40"/>
      <c r="WFS890" s="40"/>
      <c r="WFT890" s="40"/>
      <c r="WFU890" s="40"/>
      <c r="WFV890" s="40"/>
      <c r="WFW890" s="40"/>
      <c r="WFX890" s="40"/>
      <c r="WFY890" s="40"/>
      <c r="WFZ890" s="40"/>
      <c r="WGA890" s="40"/>
      <c r="WGB890" s="40"/>
      <c r="WGC890" s="40"/>
      <c r="WGD890" s="40"/>
      <c r="WGE890" s="40"/>
      <c r="WGF890" s="40"/>
      <c r="WGG890" s="40"/>
      <c r="WGH890" s="40"/>
      <c r="WGI890" s="40"/>
      <c r="WGJ890" s="40"/>
      <c r="WGK890" s="40"/>
      <c r="WGL890" s="40"/>
      <c r="WGM890" s="40"/>
      <c r="WGN890" s="40"/>
      <c r="WGO890" s="40"/>
      <c r="WGP890" s="40"/>
      <c r="WGQ890" s="40"/>
      <c r="WGR890" s="40"/>
      <c r="WGS890" s="40"/>
      <c r="WGT890" s="40"/>
      <c r="WGU890" s="40"/>
      <c r="WGV890" s="40"/>
      <c r="WGW890" s="40"/>
      <c r="WGX890" s="40"/>
      <c r="WGY890" s="40"/>
      <c r="WGZ890" s="40"/>
      <c r="WHA890" s="40"/>
      <c r="WHB890" s="40"/>
      <c r="WHC890" s="40"/>
      <c r="WHD890" s="40"/>
      <c r="WHE890" s="40"/>
      <c r="WHF890" s="40"/>
      <c r="WHG890" s="40"/>
      <c r="WHH890" s="40"/>
      <c r="WHI890" s="40"/>
      <c r="WHJ890" s="40"/>
      <c r="WHK890" s="40"/>
      <c r="WHL890" s="40"/>
      <c r="WHM890" s="40"/>
      <c r="WHN890" s="40"/>
      <c r="WHO890" s="40"/>
      <c r="WHP890" s="40"/>
      <c r="WHQ890" s="40"/>
      <c r="WHR890" s="40"/>
      <c r="WHS890" s="40"/>
      <c r="WHT890" s="40"/>
      <c r="WHU890" s="40"/>
      <c r="WHV890" s="40"/>
      <c r="WHW890" s="40"/>
      <c r="WHX890" s="40"/>
      <c r="WHY890" s="40"/>
      <c r="WHZ890" s="40"/>
      <c r="WIA890" s="40"/>
      <c r="WIB890" s="40"/>
      <c r="WIC890" s="40"/>
      <c r="WID890" s="40"/>
      <c r="WIE890" s="40"/>
      <c r="WIF890" s="40"/>
      <c r="WIG890" s="40"/>
      <c r="WIH890" s="40"/>
      <c r="WII890" s="40"/>
      <c r="WIJ890" s="40"/>
      <c r="WIK890" s="40"/>
      <c r="WIL890" s="40"/>
      <c r="WIM890" s="40"/>
      <c r="WIN890" s="40"/>
      <c r="WIO890" s="40"/>
      <c r="WIP890" s="40"/>
      <c r="WIQ890" s="40"/>
      <c r="WIR890" s="40"/>
      <c r="WIS890" s="40"/>
      <c r="WIT890" s="40"/>
      <c r="WIU890" s="40"/>
      <c r="WIV890" s="40"/>
      <c r="WIW890" s="40"/>
      <c r="WIX890" s="40"/>
      <c r="WIY890" s="40"/>
      <c r="WIZ890" s="40"/>
      <c r="WJA890" s="40"/>
      <c r="WJB890" s="40"/>
      <c r="WJC890" s="40"/>
      <c r="WJD890" s="40"/>
      <c r="WJE890" s="40"/>
      <c r="WJF890" s="40"/>
      <c r="WJG890" s="40"/>
      <c r="WJH890" s="40"/>
      <c r="WJI890" s="40"/>
      <c r="WJJ890" s="40"/>
      <c r="WJK890" s="40"/>
      <c r="WJL890" s="40"/>
      <c r="WJM890" s="40"/>
      <c r="WJN890" s="40"/>
      <c r="WJO890" s="40"/>
      <c r="WJP890" s="40"/>
      <c r="WJQ890" s="40"/>
      <c r="WJR890" s="40"/>
      <c r="WJS890" s="40"/>
      <c r="WJT890" s="40"/>
      <c r="WJU890" s="40"/>
      <c r="WJV890" s="40"/>
      <c r="WJW890" s="40"/>
      <c r="WJX890" s="40"/>
      <c r="WJY890" s="40"/>
      <c r="WJZ890" s="40"/>
      <c r="WKA890" s="40"/>
      <c r="WKB890" s="40"/>
      <c r="WKC890" s="40"/>
      <c r="WKD890" s="40"/>
      <c r="WKE890" s="40"/>
      <c r="WKF890" s="40"/>
      <c r="WKG890" s="40"/>
      <c r="WKH890" s="40"/>
      <c r="WKI890" s="40"/>
      <c r="WKJ890" s="40"/>
      <c r="WKK890" s="40"/>
      <c r="WKL890" s="40"/>
      <c r="WKM890" s="40"/>
      <c r="WKN890" s="40"/>
      <c r="WKO890" s="40"/>
      <c r="WKP890" s="40"/>
      <c r="WKQ890" s="40"/>
      <c r="WKR890" s="40"/>
      <c r="WKS890" s="40"/>
      <c r="WKT890" s="40"/>
      <c r="WKU890" s="40"/>
      <c r="WKV890" s="40"/>
      <c r="WKW890" s="40"/>
      <c r="WKX890" s="40"/>
      <c r="WKY890" s="40"/>
      <c r="WKZ890" s="40"/>
      <c r="WLA890" s="40"/>
      <c r="WLB890" s="40"/>
      <c r="WLC890" s="40"/>
      <c r="WLD890" s="40"/>
      <c r="WLE890" s="40"/>
      <c r="WLF890" s="40"/>
      <c r="WLG890" s="40"/>
      <c r="WLH890" s="40"/>
      <c r="WLI890" s="40"/>
      <c r="WLJ890" s="40"/>
      <c r="WLK890" s="40"/>
      <c r="WLL890" s="40"/>
      <c r="WLM890" s="40"/>
      <c r="WLN890" s="40"/>
      <c r="WLO890" s="40"/>
      <c r="WLP890" s="40"/>
      <c r="WLQ890" s="40"/>
      <c r="WLR890" s="40"/>
      <c r="WLS890" s="40"/>
      <c r="WLT890" s="40"/>
      <c r="WLU890" s="40"/>
      <c r="WLV890" s="40"/>
      <c r="WLW890" s="40"/>
      <c r="WLX890" s="40"/>
      <c r="WLY890" s="40"/>
      <c r="WLZ890" s="40"/>
      <c r="WMA890" s="40"/>
      <c r="WMB890" s="40"/>
      <c r="WMC890" s="40"/>
      <c r="WMD890" s="40"/>
      <c r="WME890" s="40"/>
      <c r="WMF890" s="40"/>
      <c r="WMG890" s="40"/>
      <c r="WMH890" s="40"/>
      <c r="WMI890" s="40"/>
      <c r="WMJ890" s="40"/>
      <c r="WMK890" s="40"/>
      <c r="WML890" s="40"/>
      <c r="WMM890" s="40"/>
      <c r="WMN890" s="40"/>
      <c r="WMO890" s="40"/>
      <c r="WMP890" s="40"/>
      <c r="WMQ890" s="40"/>
      <c r="WMR890" s="40"/>
      <c r="WMS890" s="40"/>
      <c r="WMT890" s="40"/>
      <c r="WMU890" s="40"/>
      <c r="WMV890" s="40"/>
      <c r="WMW890" s="40"/>
      <c r="WMX890" s="40"/>
      <c r="WMY890" s="40"/>
      <c r="WMZ890" s="40"/>
      <c r="WNA890" s="40"/>
      <c r="WNB890" s="40"/>
      <c r="WNC890" s="40"/>
      <c r="WND890" s="40"/>
      <c r="WNE890" s="40"/>
      <c r="WNF890" s="40"/>
      <c r="WNG890" s="40"/>
      <c r="WNH890" s="40"/>
      <c r="WNI890" s="40"/>
      <c r="WNJ890" s="40"/>
      <c r="WNK890" s="40"/>
      <c r="WNL890" s="40"/>
      <c r="WNM890" s="40"/>
      <c r="WNN890" s="40"/>
      <c r="WNO890" s="40"/>
      <c r="WNP890" s="40"/>
      <c r="WNQ890" s="40"/>
      <c r="WNR890" s="40"/>
      <c r="WNS890" s="40"/>
      <c r="WNT890" s="40"/>
      <c r="WNU890" s="40"/>
      <c r="WNV890" s="40"/>
      <c r="WNW890" s="40"/>
      <c r="WNX890" s="40"/>
      <c r="WNY890" s="40"/>
      <c r="WNZ890" s="40"/>
      <c r="WOA890" s="40"/>
      <c r="WOB890" s="40"/>
      <c r="WOC890" s="40"/>
      <c r="WOD890" s="40"/>
      <c r="WOE890" s="40"/>
      <c r="WOF890" s="40"/>
      <c r="WOG890" s="40"/>
      <c r="WOH890" s="40"/>
      <c r="WOI890" s="40"/>
      <c r="WOJ890" s="40"/>
      <c r="WOK890" s="40"/>
      <c r="WOL890" s="40"/>
      <c r="WOM890" s="40"/>
      <c r="WON890" s="40"/>
      <c r="WOO890" s="40"/>
      <c r="WOP890" s="40"/>
      <c r="WOQ890" s="40"/>
      <c r="WOR890" s="40"/>
      <c r="WOS890" s="40"/>
      <c r="WOT890" s="40"/>
      <c r="WOU890" s="40"/>
      <c r="WOV890" s="40"/>
      <c r="WOW890" s="40"/>
      <c r="WOX890" s="40"/>
      <c r="WOY890" s="40"/>
      <c r="WOZ890" s="40"/>
      <c r="WPA890" s="40"/>
      <c r="WPB890" s="40"/>
      <c r="WPC890" s="40"/>
      <c r="WPD890" s="40"/>
      <c r="WPE890" s="40"/>
      <c r="WPF890" s="40"/>
      <c r="WPG890" s="40"/>
      <c r="WPH890" s="40"/>
      <c r="WPI890" s="40"/>
      <c r="WPJ890" s="40"/>
      <c r="WPK890" s="40"/>
      <c r="WPL890" s="40"/>
      <c r="WPM890" s="40"/>
      <c r="WPN890" s="40"/>
      <c r="WPO890" s="40"/>
      <c r="WPP890" s="40"/>
      <c r="WPQ890" s="40"/>
      <c r="WPR890" s="40"/>
      <c r="WPS890" s="40"/>
      <c r="WPT890" s="40"/>
      <c r="WPU890" s="40"/>
      <c r="WPV890" s="40"/>
      <c r="WPW890" s="40"/>
      <c r="WPX890" s="40"/>
      <c r="WPY890" s="40"/>
      <c r="WPZ890" s="40"/>
      <c r="WQA890" s="40"/>
      <c r="WQB890" s="40"/>
      <c r="WQC890" s="40"/>
      <c r="WQD890" s="40"/>
      <c r="WQE890" s="40"/>
      <c r="WQF890" s="40"/>
      <c r="WQG890" s="40"/>
      <c r="WQH890" s="40"/>
      <c r="WQI890" s="40"/>
      <c r="WQJ890" s="40"/>
      <c r="WQK890" s="40"/>
      <c r="WQL890" s="40"/>
      <c r="WQM890" s="40"/>
      <c r="WQN890" s="40"/>
      <c r="WQO890" s="40"/>
      <c r="WQP890" s="40"/>
      <c r="WQQ890" s="40"/>
      <c r="WQR890" s="40"/>
      <c r="WQS890" s="40"/>
      <c r="WQT890" s="40"/>
      <c r="WQU890" s="40"/>
      <c r="WQV890" s="40"/>
      <c r="WQW890" s="40"/>
      <c r="WQX890" s="40"/>
      <c r="WQY890" s="40"/>
      <c r="WQZ890" s="40"/>
      <c r="WRA890" s="40"/>
      <c r="WRB890" s="40"/>
      <c r="WRC890" s="40"/>
      <c r="WRD890" s="40"/>
      <c r="WRE890" s="40"/>
      <c r="WRF890" s="40"/>
      <c r="WRG890" s="40"/>
      <c r="WRH890" s="40"/>
      <c r="WRI890" s="40"/>
      <c r="WRJ890" s="40"/>
      <c r="WRK890" s="40"/>
      <c r="WRL890" s="40"/>
      <c r="WRM890" s="40"/>
      <c r="WRN890" s="40"/>
      <c r="WRO890" s="40"/>
      <c r="WRP890" s="40"/>
      <c r="WRQ890" s="40"/>
      <c r="WRR890" s="40"/>
      <c r="WRS890" s="40"/>
      <c r="WRT890" s="40"/>
      <c r="WRU890" s="40"/>
      <c r="WRV890" s="40"/>
      <c r="WRW890" s="40"/>
      <c r="WRX890" s="40"/>
      <c r="WRY890" s="40"/>
      <c r="WRZ890" s="40"/>
      <c r="WSA890" s="40"/>
      <c r="WSB890" s="40"/>
      <c r="WSC890" s="40"/>
      <c r="WSD890" s="40"/>
      <c r="WSE890" s="40"/>
      <c r="WSF890" s="40"/>
      <c r="WSG890" s="40"/>
      <c r="WSH890" s="40"/>
      <c r="WSI890" s="40"/>
      <c r="WSJ890" s="40"/>
      <c r="WSK890" s="40"/>
      <c r="WSL890" s="40"/>
      <c r="WSM890" s="40"/>
      <c r="WSN890" s="40"/>
      <c r="WSO890" s="40"/>
      <c r="WSP890" s="40"/>
      <c r="WSQ890" s="40"/>
      <c r="WSR890" s="40"/>
      <c r="WSS890" s="40"/>
      <c r="WST890" s="40"/>
      <c r="WSU890" s="40"/>
      <c r="WSV890" s="40"/>
      <c r="WSW890" s="40"/>
      <c r="WSX890" s="40"/>
      <c r="WSY890" s="40"/>
      <c r="WSZ890" s="40"/>
      <c r="WTA890" s="40"/>
      <c r="WTB890" s="40"/>
      <c r="WTC890" s="40"/>
      <c r="WTD890" s="40"/>
      <c r="WTE890" s="40"/>
      <c r="WTF890" s="40"/>
      <c r="WTG890" s="40"/>
      <c r="WTH890" s="40"/>
      <c r="WTI890" s="40"/>
      <c r="WTJ890" s="40"/>
      <c r="WTK890" s="40"/>
      <c r="WTL890" s="40"/>
      <c r="WTM890" s="40"/>
      <c r="WTN890" s="40"/>
      <c r="WTO890" s="40"/>
      <c r="WTP890" s="40"/>
      <c r="WTQ890" s="40"/>
      <c r="WTR890" s="40"/>
      <c r="WTS890" s="40"/>
      <c r="WTT890" s="40"/>
      <c r="WTU890" s="40"/>
      <c r="WTV890" s="40"/>
      <c r="WTW890" s="40"/>
      <c r="WTX890" s="40"/>
      <c r="WTY890" s="40"/>
      <c r="WTZ890" s="40"/>
      <c r="WUA890" s="40"/>
      <c r="WUB890" s="40"/>
      <c r="WUC890" s="40"/>
      <c r="WUD890" s="40"/>
      <c r="WUE890" s="40"/>
      <c r="WUF890" s="40"/>
      <c r="WUG890" s="40"/>
      <c r="WUH890" s="40"/>
      <c r="WUI890" s="40"/>
      <c r="WUJ890" s="40"/>
      <c r="WUK890" s="40"/>
      <c r="WUL890" s="40"/>
      <c r="WUM890" s="40"/>
      <c r="WUN890" s="40"/>
      <c r="WUO890" s="40"/>
      <c r="WUP890" s="40"/>
      <c r="WUQ890" s="40"/>
      <c r="WUR890" s="40"/>
      <c r="WUS890" s="40"/>
      <c r="WUT890" s="40"/>
      <c r="WUU890" s="40"/>
      <c r="WUV890" s="40"/>
      <c r="WUW890" s="40"/>
      <c r="WUX890" s="40"/>
      <c r="WUY890" s="40"/>
      <c r="WUZ890" s="40"/>
      <c r="WVA890" s="40"/>
      <c r="WVB890" s="40"/>
      <c r="WVC890" s="40"/>
      <c r="WVD890" s="40"/>
      <c r="WVE890" s="40"/>
      <c r="WVF890" s="40"/>
      <c r="WVG890" s="40"/>
      <c r="WVH890" s="40"/>
      <c r="WVI890" s="40"/>
      <c r="WVJ890" s="40"/>
      <c r="WVK890" s="40"/>
      <c r="WVL890" s="40"/>
      <c r="WVM890" s="40"/>
      <c r="WVN890" s="40"/>
      <c r="WVO890" s="40"/>
      <c r="WVP890" s="40"/>
      <c r="WVQ890" s="40"/>
      <c r="WVR890" s="40"/>
      <c r="WVS890" s="40"/>
      <c r="WVT890" s="40"/>
      <c r="WVU890" s="40"/>
      <c r="WVV890" s="40"/>
      <c r="WVW890" s="40"/>
      <c r="WVX890" s="40"/>
      <c r="WVY890" s="40"/>
      <c r="WVZ890" s="40"/>
      <c r="WWA890" s="40"/>
      <c r="WWB890" s="40"/>
      <c r="WWC890" s="40"/>
      <c r="WWD890" s="40"/>
      <c r="WWE890" s="40"/>
      <c r="WWF890" s="40"/>
      <c r="WWG890" s="40"/>
      <c r="WWH890" s="40"/>
      <c r="WWI890" s="40"/>
      <c r="WWJ890" s="40"/>
      <c r="WWK890" s="40"/>
      <c r="WWL890" s="40"/>
      <c r="WWM890" s="40"/>
      <c r="WWN890" s="40"/>
      <c r="WWO890" s="40"/>
      <c r="WWP890" s="40"/>
      <c r="WWQ890" s="40"/>
      <c r="WWR890" s="40"/>
      <c r="WWS890" s="40"/>
      <c r="WWT890" s="40"/>
      <c r="WWU890" s="40"/>
      <c r="WWV890" s="40"/>
      <c r="WWW890" s="40"/>
      <c r="WWX890" s="40"/>
      <c r="WWY890" s="40"/>
      <c r="WWZ890" s="40"/>
      <c r="WXA890" s="40"/>
      <c r="WXB890" s="40"/>
      <c r="WXC890" s="40"/>
      <c r="WXD890" s="40"/>
      <c r="WXE890" s="40"/>
      <c r="WXF890" s="40"/>
      <c r="WXG890" s="40"/>
      <c r="WXH890" s="40"/>
      <c r="WXI890" s="40"/>
      <c r="WXJ890" s="40"/>
      <c r="WXK890" s="40"/>
      <c r="WXL890" s="40"/>
      <c r="WXM890" s="40"/>
      <c r="WXN890" s="40"/>
      <c r="WXO890" s="40"/>
      <c r="WXP890" s="40"/>
      <c r="WXQ890" s="40"/>
      <c r="WXR890" s="40"/>
      <c r="WXS890" s="40"/>
      <c r="WXT890" s="40"/>
      <c r="WXU890" s="40"/>
      <c r="WXV890" s="40"/>
      <c r="WXW890" s="40"/>
      <c r="WXX890" s="40"/>
      <c r="WXY890" s="40"/>
      <c r="WXZ890" s="40"/>
      <c r="WYA890" s="40"/>
      <c r="WYB890" s="40"/>
      <c r="WYC890" s="40"/>
      <c r="WYD890" s="40"/>
      <c r="WYE890" s="40"/>
      <c r="WYF890" s="40"/>
      <c r="WYG890" s="40"/>
      <c r="WYH890" s="40"/>
      <c r="WYI890" s="40"/>
      <c r="WYJ890" s="40"/>
      <c r="WYK890" s="40"/>
      <c r="WYL890" s="40"/>
      <c r="WYM890" s="40"/>
      <c r="WYN890" s="40"/>
      <c r="WYO890" s="40"/>
      <c r="WYP890" s="40"/>
      <c r="WYQ890" s="40"/>
      <c r="WYR890" s="40"/>
      <c r="WYS890" s="40"/>
      <c r="WYT890" s="40"/>
      <c r="WYU890" s="40"/>
      <c r="WYV890" s="40"/>
      <c r="WYW890" s="40"/>
      <c r="WYX890" s="40"/>
      <c r="WYY890" s="40"/>
      <c r="WYZ890" s="40"/>
      <c r="WZA890" s="40"/>
      <c r="WZB890" s="40"/>
      <c r="WZC890" s="40"/>
      <c r="WZD890" s="40"/>
      <c r="WZE890" s="40"/>
      <c r="WZF890" s="40"/>
      <c r="WZG890" s="40"/>
      <c r="WZH890" s="40"/>
      <c r="WZI890" s="40"/>
      <c r="WZJ890" s="40"/>
      <c r="WZK890" s="40"/>
      <c r="WZL890" s="40"/>
      <c r="WZM890" s="40"/>
      <c r="WZN890" s="40"/>
      <c r="WZO890" s="40"/>
      <c r="WZP890" s="40"/>
      <c r="WZQ890" s="40"/>
      <c r="WZR890" s="40"/>
      <c r="WZS890" s="40"/>
      <c r="WZT890" s="40"/>
      <c r="WZU890" s="40"/>
      <c r="WZV890" s="40"/>
      <c r="WZW890" s="40"/>
      <c r="WZX890" s="40"/>
      <c r="WZY890" s="40"/>
      <c r="WZZ890" s="40"/>
      <c r="XAA890" s="40"/>
      <c r="XAB890" s="40"/>
      <c r="XAC890" s="40"/>
      <c r="XAD890" s="40"/>
      <c r="XAE890" s="40"/>
      <c r="XAF890" s="40"/>
      <c r="XAG890" s="40"/>
      <c r="XAH890" s="40"/>
      <c r="XAI890" s="40"/>
      <c r="XAJ890" s="40"/>
      <c r="XAK890" s="40"/>
      <c r="XAL890" s="40"/>
      <c r="XAM890" s="40"/>
      <c r="XAN890" s="40"/>
      <c r="XAO890" s="40"/>
      <c r="XAP890" s="40"/>
      <c r="XAQ890" s="40"/>
      <c r="XAR890" s="40"/>
      <c r="XAS890" s="40"/>
      <c r="XAT890" s="40"/>
      <c r="XAU890" s="40"/>
      <c r="XAV890" s="40"/>
      <c r="XAW890" s="40"/>
      <c r="XAX890" s="40"/>
      <c r="XAY890" s="40"/>
      <c r="XAZ890" s="40"/>
      <c r="XBA890" s="40"/>
      <c r="XBB890" s="40"/>
      <c r="XBC890" s="40"/>
      <c r="XBD890" s="40"/>
      <c r="XBE890" s="40"/>
      <c r="XBF890" s="40"/>
      <c r="XBG890" s="40"/>
      <c r="XBH890" s="40"/>
      <c r="XBI890" s="40"/>
      <c r="XBJ890" s="40"/>
      <c r="XBK890" s="40"/>
      <c r="XBL890" s="40"/>
      <c r="XBM890" s="40"/>
      <c r="XBN890" s="40"/>
      <c r="XBO890" s="40"/>
      <c r="XBP890" s="40"/>
      <c r="XBQ890" s="40"/>
      <c r="XBR890" s="40"/>
      <c r="XBS890" s="40"/>
      <c r="XBT890" s="40"/>
      <c r="XBU890" s="40"/>
      <c r="XBV890" s="40"/>
      <c r="XBW890" s="40"/>
      <c r="XBX890" s="40"/>
      <c r="XBY890" s="40"/>
      <c r="XBZ890" s="40"/>
      <c r="XCA890" s="40"/>
      <c r="XCB890" s="40"/>
      <c r="XCC890" s="40"/>
      <c r="XCD890" s="40"/>
      <c r="XCE890" s="40"/>
      <c r="XCF890" s="40"/>
      <c r="XCG890" s="40"/>
      <c r="XCH890" s="40"/>
      <c r="XCI890" s="40"/>
      <c r="XCJ890" s="40"/>
      <c r="XCK890" s="40"/>
      <c r="XCL890" s="40"/>
      <c r="XCM890" s="40"/>
      <c r="XCN890" s="40"/>
      <c r="XCO890" s="40"/>
      <c r="XCP890" s="40"/>
      <c r="XCQ890" s="40"/>
      <c r="XCR890" s="40"/>
      <c r="XCS890" s="40"/>
      <c r="XCT890" s="40"/>
      <c r="XCU890" s="40"/>
      <c r="XCV890" s="40"/>
      <c r="XCW890" s="40"/>
      <c r="XCX890" s="40"/>
      <c r="XCY890" s="40"/>
      <c r="XCZ890" s="40"/>
      <c r="XDA890" s="40"/>
      <c r="XDB890" s="40"/>
      <c r="XDC890" s="40"/>
      <c r="XDD890" s="40"/>
      <c r="XDE890" s="40"/>
      <c r="XDF890" s="40"/>
      <c r="XDG890" s="40"/>
      <c r="XDH890" s="40"/>
      <c r="XDI890" s="40"/>
      <c r="XDJ890" s="40"/>
      <c r="XDK890" s="40"/>
      <c r="XDL890" s="40"/>
      <c r="XDM890" s="40"/>
      <c r="XDN890" s="40"/>
      <c r="XDO890" s="40"/>
      <c r="XDP890" s="40"/>
      <c r="XDQ890" s="40"/>
      <c r="XDR890" s="40"/>
      <c r="XDS890" s="40"/>
      <c r="XDT890" s="40"/>
      <c r="XDU890" s="40"/>
      <c r="XDV890" s="40"/>
      <c r="XDW890" s="40"/>
      <c r="XDX890" s="40"/>
      <c r="XDY890" s="40"/>
      <c r="XDZ890" s="40"/>
      <c r="XEA890" s="40"/>
      <c r="XEB890" s="40"/>
      <c r="XEC890" s="40"/>
      <c r="XED890" s="40"/>
      <c r="XEE890" s="40"/>
      <c r="XEF890" s="40"/>
      <c r="XEG890" s="40"/>
      <c r="XEH890" s="40"/>
    </row>
    <row r="891" spans="1:16362" x14ac:dyDescent="0.25">
      <c r="A891" s="792" t="s">
        <v>266</v>
      </c>
      <c r="B891" s="792"/>
      <c r="C891" s="792"/>
      <c r="D891" s="792"/>
      <c r="E891" s="792"/>
      <c r="F891" s="792"/>
      <c r="G891" s="792"/>
      <c r="H891" s="792"/>
      <c r="I891" s="792"/>
      <c r="J891" s="592"/>
    </row>
    <row r="892" spans="1:16362" x14ac:dyDescent="0.25">
      <c r="A892" s="792" t="s">
        <v>124</v>
      </c>
      <c r="B892" s="792"/>
      <c r="C892" s="792"/>
      <c r="D892" s="792"/>
      <c r="E892" s="792"/>
      <c r="F892" s="792"/>
      <c r="G892" s="792"/>
      <c r="H892" s="792"/>
      <c r="I892" s="792"/>
      <c r="J892" s="592"/>
    </row>
    <row r="893" spans="1:16362" ht="15" customHeight="1" x14ac:dyDescent="0.25">
      <c r="A893" s="792" t="s">
        <v>225</v>
      </c>
      <c r="B893" s="792"/>
      <c r="C893" s="792"/>
      <c r="D893" s="792"/>
      <c r="E893" s="792"/>
      <c r="F893" s="792"/>
      <c r="G893" s="792"/>
      <c r="H893" s="792"/>
      <c r="I893" s="792"/>
      <c r="J893" s="592"/>
    </row>
    <row r="894" spans="1:16362" ht="15" customHeight="1" x14ac:dyDescent="0.25">
      <c r="A894" s="792" t="s">
        <v>206</v>
      </c>
      <c r="B894" s="792"/>
      <c r="C894" s="792"/>
      <c r="D894" s="792"/>
      <c r="E894" s="792"/>
      <c r="F894" s="792"/>
      <c r="G894" s="792"/>
      <c r="H894" s="792"/>
      <c r="I894" s="792"/>
      <c r="J894" s="592"/>
    </row>
    <row r="895" spans="1:16362" ht="15" customHeight="1" x14ac:dyDescent="0.25">
      <c r="A895" s="792" t="s">
        <v>227</v>
      </c>
      <c r="B895" s="792"/>
      <c r="C895" s="792"/>
      <c r="D895" s="792"/>
      <c r="E895" s="792"/>
      <c r="F895" s="792"/>
      <c r="G895" s="792"/>
      <c r="H895" s="792"/>
      <c r="I895" s="792"/>
      <c r="J895" s="592"/>
    </row>
    <row r="896" spans="1:16362" ht="15" customHeight="1" x14ac:dyDescent="0.25">
      <c r="A896" s="792" t="s">
        <v>226</v>
      </c>
      <c r="B896" s="792"/>
      <c r="C896" s="792"/>
      <c r="D896" s="792"/>
      <c r="E896" s="792"/>
      <c r="F896" s="792"/>
      <c r="G896" s="792"/>
      <c r="H896" s="792"/>
      <c r="I896" s="792"/>
      <c r="J896" s="592"/>
    </row>
    <row r="897" spans="1:102" ht="15" customHeight="1" x14ac:dyDescent="0.25">
      <c r="A897" s="792" t="s">
        <v>125</v>
      </c>
      <c r="B897" s="792"/>
      <c r="C897" s="792"/>
      <c r="D897" s="792"/>
      <c r="E897" s="792"/>
      <c r="F897" s="792"/>
      <c r="G897" s="792"/>
      <c r="H897" s="792"/>
      <c r="I897" s="792"/>
      <c r="J897" s="592"/>
    </row>
    <row r="898" spans="1:102" ht="15" customHeight="1" x14ac:dyDescent="0.25">
      <c r="A898" s="792" t="s">
        <v>228</v>
      </c>
      <c r="B898" s="792"/>
      <c r="C898" s="792"/>
      <c r="D898" s="792"/>
      <c r="E898" s="792"/>
      <c r="F898" s="792"/>
      <c r="G898" s="792"/>
      <c r="H898" s="792"/>
      <c r="I898" s="792"/>
      <c r="J898" s="592"/>
    </row>
    <row r="899" spans="1:102" ht="15" customHeight="1" x14ac:dyDescent="0.25">
      <c r="A899" s="792" t="s">
        <v>207</v>
      </c>
      <c r="B899" s="792"/>
      <c r="C899" s="792"/>
      <c r="D899" s="792"/>
      <c r="E899" s="792"/>
      <c r="F899" s="792"/>
      <c r="G899" s="792"/>
      <c r="H899" s="792"/>
      <c r="I899" s="792"/>
      <c r="J899" s="592"/>
    </row>
    <row r="900" spans="1:102" ht="15" customHeight="1" x14ac:dyDescent="0.25">
      <c r="A900" s="792" t="s">
        <v>208</v>
      </c>
      <c r="B900" s="792"/>
      <c r="C900" s="792"/>
      <c r="D900" s="792"/>
      <c r="E900" s="792"/>
      <c r="F900" s="792"/>
      <c r="G900" s="792"/>
      <c r="H900" s="792"/>
      <c r="I900" s="792"/>
      <c r="J900" s="592"/>
    </row>
    <row r="901" spans="1:102" ht="15" customHeight="1" x14ac:dyDescent="0.25">
      <c r="A901" s="805" t="s">
        <v>209</v>
      </c>
      <c r="B901" s="805"/>
      <c r="C901" s="805"/>
      <c r="D901" s="805"/>
      <c r="E901" s="805"/>
      <c r="F901" s="805"/>
      <c r="G901" s="805"/>
      <c r="H901" s="805"/>
      <c r="I901" s="805"/>
      <c r="J901" s="592"/>
    </row>
    <row r="902" spans="1:102" ht="15" customHeight="1" x14ac:dyDescent="0.25">
      <c r="A902" s="805" t="s">
        <v>237</v>
      </c>
      <c r="B902" s="805"/>
      <c r="C902" s="805"/>
      <c r="D902" s="805"/>
      <c r="E902" s="805"/>
      <c r="F902" s="805"/>
      <c r="G902" s="805"/>
      <c r="H902" s="805"/>
      <c r="I902" s="805"/>
      <c r="J902" s="592"/>
    </row>
    <row r="903" spans="1:102" ht="15" customHeight="1" x14ac:dyDescent="0.25">
      <c r="A903" s="792" t="s">
        <v>210</v>
      </c>
      <c r="B903" s="792"/>
      <c r="C903" s="792"/>
      <c r="D903" s="792"/>
      <c r="E903" s="792"/>
      <c r="F903" s="792"/>
      <c r="G903" s="792"/>
      <c r="H903" s="792"/>
      <c r="I903" s="792"/>
      <c r="J903" s="592"/>
    </row>
    <row r="904" spans="1:102" ht="15" customHeight="1" x14ac:dyDescent="0.25">
      <c r="A904" s="792" t="s">
        <v>231</v>
      </c>
      <c r="B904" s="792"/>
      <c r="C904" s="792"/>
      <c r="D904" s="792"/>
      <c r="E904" s="792"/>
      <c r="F904" s="792"/>
      <c r="G904" s="792"/>
      <c r="H904" s="792"/>
      <c r="I904" s="792"/>
      <c r="J904" s="592"/>
    </row>
    <row r="905" spans="1:102" x14ac:dyDescent="0.25">
      <c r="A905" s="792" t="s">
        <v>229</v>
      </c>
      <c r="B905" s="792"/>
      <c r="C905" s="792"/>
      <c r="D905" s="792"/>
      <c r="E905" s="792"/>
      <c r="F905" s="792"/>
      <c r="G905" s="792"/>
      <c r="H905" s="792"/>
      <c r="I905" s="792"/>
      <c r="J905" s="592"/>
    </row>
    <row r="906" spans="1:102" x14ac:dyDescent="0.25">
      <c r="A906" s="792" t="s">
        <v>232</v>
      </c>
      <c r="B906" s="792"/>
      <c r="C906" s="792"/>
      <c r="D906" s="792"/>
      <c r="E906" s="792"/>
      <c r="F906" s="792"/>
      <c r="G906" s="792"/>
      <c r="H906" s="792"/>
      <c r="I906" s="792"/>
      <c r="J906" s="592"/>
    </row>
    <row r="907" spans="1:102" ht="15" customHeight="1" x14ac:dyDescent="0.25">
      <c r="A907" s="792" t="s">
        <v>230</v>
      </c>
      <c r="B907" s="792"/>
      <c r="C907" s="792"/>
      <c r="D907" s="792"/>
      <c r="E907" s="792"/>
      <c r="F907" s="792"/>
      <c r="G907" s="792"/>
      <c r="H907" s="792"/>
      <c r="I907" s="792"/>
      <c r="J907" s="592"/>
    </row>
    <row r="908" spans="1:102" ht="15" customHeight="1" x14ac:dyDescent="0.25">
      <c r="A908" s="807" t="s">
        <v>362</v>
      </c>
      <c r="B908" s="807"/>
      <c r="C908" s="807"/>
      <c r="D908" s="807"/>
      <c r="E908" s="807"/>
      <c r="F908" s="807"/>
      <c r="G908" s="807"/>
      <c r="H908" s="560"/>
      <c r="I908" s="46"/>
      <c r="J908" s="595"/>
    </row>
    <row r="909" spans="1:102" ht="15" customHeight="1" x14ac:dyDescent="0.25">
      <c r="A909" s="792" t="s">
        <v>126</v>
      </c>
      <c r="B909" s="792"/>
      <c r="C909" s="792"/>
      <c r="D909" s="792"/>
      <c r="E909" s="792"/>
      <c r="F909" s="792"/>
      <c r="G909" s="792"/>
      <c r="H909" s="792"/>
      <c r="I909" s="792"/>
      <c r="J909" s="592"/>
    </row>
    <row r="910" spans="1:102" ht="15" customHeight="1" x14ac:dyDescent="0.25">
      <c r="A910" s="792" t="s">
        <v>127</v>
      </c>
      <c r="B910" s="792"/>
      <c r="C910" s="792"/>
      <c r="D910" s="792"/>
      <c r="E910" s="792"/>
      <c r="F910" s="792"/>
      <c r="G910" s="792"/>
      <c r="H910" s="792"/>
      <c r="I910" s="792"/>
      <c r="J910" s="592"/>
    </row>
    <row r="911" spans="1:102" ht="15" customHeight="1" x14ac:dyDescent="0.25">
      <c r="A911" s="792" t="s">
        <v>128</v>
      </c>
      <c r="B911" s="792"/>
      <c r="C911" s="792"/>
      <c r="D911" s="792"/>
      <c r="E911" s="792"/>
      <c r="F911" s="792"/>
      <c r="G911" s="792"/>
      <c r="H911" s="792"/>
      <c r="I911" s="792"/>
      <c r="J911" s="592"/>
    </row>
    <row r="912" spans="1:102" x14ac:dyDescent="0.25">
      <c r="A912" s="792" t="s">
        <v>129</v>
      </c>
      <c r="B912" s="792"/>
      <c r="C912" s="792"/>
      <c r="D912" s="792"/>
      <c r="E912" s="792"/>
      <c r="F912" s="792"/>
      <c r="G912" s="792"/>
      <c r="H912" s="792"/>
      <c r="I912" s="792"/>
      <c r="J912" s="592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  <c r="AA912" s="137"/>
      <c r="AB912" s="137"/>
      <c r="AC912" s="137"/>
      <c r="AD912" s="137"/>
      <c r="AE912" s="137"/>
      <c r="AF912" s="137"/>
      <c r="AG912" s="137"/>
      <c r="AH912" s="137"/>
      <c r="AI912" s="137"/>
      <c r="AJ912" s="137"/>
      <c r="AK912" s="137"/>
      <c r="AL912" s="137"/>
      <c r="AM912" s="137"/>
      <c r="AN912" s="137"/>
      <c r="AO912" s="137"/>
      <c r="AP912" s="137"/>
      <c r="AQ912" s="137"/>
      <c r="AR912" s="137"/>
      <c r="AS912" s="137"/>
      <c r="AT912" s="137"/>
      <c r="AU912" s="137"/>
      <c r="AV912" s="137"/>
      <c r="AW912" s="137"/>
      <c r="AX912" s="137"/>
      <c r="AY912" s="137"/>
      <c r="AZ912" s="137"/>
      <c r="BA912" s="137"/>
      <c r="BB912" s="137"/>
      <c r="BC912" s="137"/>
      <c r="BD912" s="137"/>
      <c r="BE912" s="137"/>
      <c r="BF912" s="137"/>
      <c r="BG912" s="137"/>
      <c r="BH912" s="137"/>
      <c r="BI912" s="137"/>
      <c r="BJ912" s="137"/>
      <c r="BK912" s="137"/>
      <c r="BL912" s="137"/>
      <c r="BM912" s="137"/>
      <c r="BN912" s="137"/>
      <c r="BO912" s="137"/>
      <c r="BP912" s="137"/>
      <c r="BQ912" s="137"/>
      <c r="BR912" s="137"/>
      <c r="BS912" s="137"/>
      <c r="BT912" s="137"/>
      <c r="BU912" s="137"/>
      <c r="BV912" s="137"/>
      <c r="BW912" s="137"/>
      <c r="BX912" s="137"/>
      <c r="BY912" s="137"/>
      <c r="BZ912" s="137"/>
      <c r="CA912" s="137"/>
      <c r="CB912" s="137"/>
      <c r="CC912" s="137"/>
      <c r="CD912" s="137"/>
      <c r="CE912" s="137"/>
      <c r="CF912" s="137"/>
      <c r="CG912" s="137"/>
      <c r="CH912" s="137"/>
      <c r="CI912" s="137"/>
      <c r="CJ912" s="137"/>
      <c r="CK912" s="137"/>
      <c r="CL912" s="137"/>
      <c r="CM912" s="137"/>
      <c r="CN912" s="137"/>
      <c r="CO912" s="137"/>
      <c r="CP912" s="137"/>
      <c r="CQ912" s="137"/>
      <c r="CR912" s="34"/>
      <c r="CS912" s="34"/>
      <c r="CT912" s="34"/>
      <c r="CU912" s="34"/>
      <c r="CV912" s="34"/>
      <c r="CW912" s="34"/>
      <c r="CX912" s="34"/>
    </row>
    <row r="913" spans="1:10" ht="15" customHeight="1" x14ac:dyDescent="0.25">
      <c r="A913" s="792" t="s">
        <v>130</v>
      </c>
      <c r="B913" s="792"/>
      <c r="C913" s="792"/>
      <c r="D913" s="792"/>
      <c r="E913" s="792"/>
      <c r="F913" s="792"/>
      <c r="G913" s="792"/>
      <c r="H913" s="792"/>
      <c r="I913" s="792"/>
      <c r="J913" s="592"/>
    </row>
    <row r="914" spans="1:10" x14ac:dyDescent="0.25">
      <c r="E914" s="502"/>
    </row>
    <row r="915" spans="1:10" x14ac:dyDescent="0.25">
      <c r="E915" s="502"/>
    </row>
    <row r="917" spans="1:10" ht="22.5" customHeight="1" x14ac:dyDescent="0.25"/>
    <row r="920" spans="1:10" x14ac:dyDescent="0.25">
      <c r="E920" s="502"/>
    </row>
    <row r="922" spans="1:10" x14ac:dyDescent="0.25">
      <c r="J922" s="732"/>
    </row>
    <row r="923" spans="1:10" x14ac:dyDescent="0.25">
      <c r="J923" s="732"/>
    </row>
    <row r="924" spans="1:10" x14ac:dyDescent="0.25">
      <c r="J924" s="732"/>
    </row>
    <row r="925" spans="1:10" x14ac:dyDescent="0.25">
      <c r="J925" s="732"/>
    </row>
    <row r="933" spans="1:178" s="30" customFormat="1" x14ac:dyDescent="0.25">
      <c r="A933" s="317"/>
      <c r="B933" s="318"/>
      <c r="C933" s="596"/>
      <c r="D933" s="596"/>
      <c r="E933" s="318"/>
      <c r="F933" s="320"/>
      <c r="G933" s="320"/>
      <c r="H933" s="320"/>
      <c r="I933" s="320"/>
      <c r="J933" s="597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  <c r="AA933" s="69"/>
      <c r="AB933" s="69"/>
      <c r="AC933" s="69"/>
      <c r="AD933" s="69"/>
      <c r="AE933" s="69"/>
      <c r="AF933" s="69"/>
      <c r="AG933" s="69"/>
      <c r="AH933" s="69"/>
      <c r="AI933" s="69"/>
      <c r="AJ933" s="69"/>
      <c r="AK933" s="69"/>
      <c r="AL933" s="69"/>
      <c r="AM933" s="69"/>
      <c r="AN933" s="69"/>
      <c r="AO933" s="69"/>
      <c r="AP933" s="69"/>
      <c r="AQ933" s="69"/>
      <c r="AR933" s="69"/>
      <c r="AS933" s="69"/>
      <c r="AT933" s="69"/>
      <c r="AU933" s="69"/>
      <c r="AV933" s="69"/>
      <c r="AW933" s="69"/>
      <c r="AX933" s="69"/>
      <c r="AY933" s="69"/>
      <c r="AZ933" s="69"/>
      <c r="BA933" s="69"/>
      <c r="BB933" s="69"/>
      <c r="BC933" s="69"/>
      <c r="BD933" s="69"/>
      <c r="BE933" s="69"/>
      <c r="BF933" s="69"/>
      <c r="BG933" s="69"/>
      <c r="BH933" s="69"/>
      <c r="BI933" s="69"/>
      <c r="BJ933" s="69"/>
      <c r="BK933" s="69"/>
      <c r="BL933" s="69"/>
      <c r="BM933" s="69"/>
      <c r="BN933" s="69"/>
      <c r="BO933" s="69"/>
      <c r="BP933" s="69"/>
      <c r="BQ933" s="69"/>
      <c r="BR933" s="69"/>
      <c r="BS933" s="69"/>
      <c r="BT933" s="69"/>
      <c r="BU933" s="69"/>
      <c r="BV933" s="69"/>
      <c r="BW933" s="69"/>
      <c r="BX933" s="69"/>
      <c r="BY933" s="69"/>
      <c r="BZ933" s="69"/>
      <c r="CA933" s="69"/>
      <c r="CB933" s="69"/>
      <c r="CC933" s="69"/>
      <c r="CD933" s="69"/>
      <c r="CE933" s="69"/>
      <c r="CF933" s="69"/>
      <c r="CG933" s="69"/>
      <c r="CH933" s="69"/>
      <c r="CI933" s="69"/>
      <c r="CJ933" s="69"/>
      <c r="CK933" s="69"/>
      <c r="CL933" s="69"/>
      <c r="CM933" s="69"/>
      <c r="CN933" s="69"/>
      <c r="CO933" s="69"/>
      <c r="CP933" s="69"/>
      <c r="CQ933" s="69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</row>
    <row r="934" spans="1:178" s="30" customFormat="1" x14ac:dyDescent="0.25">
      <c r="A934" s="317"/>
      <c r="B934" s="318"/>
      <c r="C934" s="596"/>
      <c r="D934" s="596"/>
      <c r="E934" s="318"/>
      <c r="F934" s="320"/>
      <c r="G934" s="320"/>
      <c r="H934" s="320"/>
      <c r="I934" s="320"/>
      <c r="J934" s="597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  <c r="AA934" s="69"/>
      <c r="AB934" s="69"/>
      <c r="AC934" s="69"/>
      <c r="AD934" s="69"/>
      <c r="AE934" s="69"/>
      <c r="AF934" s="69"/>
      <c r="AG934" s="69"/>
      <c r="AH934" s="69"/>
      <c r="AI934" s="69"/>
      <c r="AJ934" s="69"/>
      <c r="AK934" s="69"/>
      <c r="AL934" s="69"/>
      <c r="AM934" s="69"/>
      <c r="AN934" s="69"/>
      <c r="AO934" s="69"/>
      <c r="AP934" s="69"/>
      <c r="AQ934" s="69"/>
      <c r="AR934" s="69"/>
      <c r="AS934" s="69"/>
      <c r="AT934" s="69"/>
      <c r="AU934" s="69"/>
      <c r="AV934" s="69"/>
      <c r="AW934" s="69"/>
      <c r="AX934" s="69"/>
      <c r="AY934" s="69"/>
      <c r="AZ934" s="69"/>
      <c r="BA934" s="69"/>
      <c r="BB934" s="69"/>
      <c r="BC934" s="69"/>
      <c r="BD934" s="69"/>
      <c r="BE934" s="69"/>
      <c r="BF934" s="69"/>
      <c r="BG934" s="69"/>
      <c r="BH934" s="69"/>
      <c r="BI934" s="69"/>
      <c r="BJ934" s="69"/>
      <c r="BK934" s="69"/>
      <c r="BL934" s="69"/>
      <c r="BM934" s="69"/>
      <c r="BN934" s="69"/>
      <c r="BO934" s="69"/>
      <c r="BP934" s="69"/>
      <c r="BQ934" s="69"/>
      <c r="BR934" s="69"/>
      <c r="BS934" s="69"/>
      <c r="BT934" s="69"/>
      <c r="BU934" s="69"/>
      <c r="BV934" s="69"/>
      <c r="BW934" s="69"/>
      <c r="BX934" s="69"/>
      <c r="BY934" s="69"/>
      <c r="BZ934" s="69"/>
      <c r="CA934" s="69"/>
      <c r="CB934" s="69"/>
      <c r="CC934" s="69"/>
      <c r="CD934" s="69"/>
      <c r="CE934" s="69"/>
      <c r="CF934" s="69"/>
      <c r="CG934" s="69"/>
      <c r="CH934" s="69"/>
      <c r="CI934" s="69"/>
      <c r="CJ934" s="69"/>
      <c r="CK934" s="69"/>
      <c r="CL934" s="69"/>
      <c r="CM934" s="69"/>
      <c r="CN934" s="69"/>
      <c r="CO934" s="69"/>
      <c r="CP934" s="69"/>
      <c r="CQ934" s="69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</row>
    <row r="935" spans="1:178" s="30" customFormat="1" x14ac:dyDescent="0.25">
      <c r="A935" s="317"/>
      <c r="B935" s="318"/>
      <c r="C935" s="596"/>
      <c r="D935" s="596"/>
      <c r="E935" s="502"/>
      <c r="F935" s="320"/>
      <c r="G935" s="320"/>
      <c r="H935" s="320"/>
      <c r="I935" s="320"/>
      <c r="J935" s="597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  <c r="AA935" s="69"/>
      <c r="AB935" s="69"/>
      <c r="AC935" s="69"/>
      <c r="AD935" s="69"/>
      <c r="AE935" s="69"/>
      <c r="AF935" s="69"/>
      <c r="AG935" s="69"/>
      <c r="AH935" s="69"/>
      <c r="AI935" s="69"/>
      <c r="AJ935" s="69"/>
      <c r="AK935" s="69"/>
      <c r="AL935" s="69"/>
      <c r="AM935" s="69"/>
      <c r="AN935" s="69"/>
      <c r="AO935" s="69"/>
      <c r="AP935" s="69"/>
      <c r="AQ935" s="69"/>
      <c r="AR935" s="69"/>
      <c r="AS935" s="69"/>
      <c r="AT935" s="69"/>
      <c r="AU935" s="69"/>
      <c r="AV935" s="69"/>
      <c r="AW935" s="69"/>
      <c r="AX935" s="69"/>
      <c r="AY935" s="69"/>
      <c r="AZ935" s="69"/>
      <c r="BA935" s="69"/>
      <c r="BB935" s="69"/>
      <c r="BC935" s="69"/>
      <c r="BD935" s="69"/>
      <c r="BE935" s="69"/>
      <c r="BF935" s="69"/>
      <c r="BG935" s="69"/>
      <c r="BH935" s="69"/>
      <c r="BI935" s="69"/>
      <c r="BJ935" s="69"/>
      <c r="BK935" s="69"/>
      <c r="BL935" s="69"/>
      <c r="BM935" s="69"/>
      <c r="BN935" s="69"/>
      <c r="BO935" s="69"/>
      <c r="BP935" s="69"/>
      <c r="BQ935" s="69"/>
      <c r="BR935" s="69"/>
      <c r="BS935" s="69"/>
      <c r="BT935" s="69"/>
      <c r="BU935" s="69"/>
      <c r="BV935" s="69"/>
      <c r="BW935" s="69"/>
      <c r="BX935" s="69"/>
      <c r="BY935" s="69"/>
      <c r="BZ935" s="69"/>
      <c r="CA935" s="69"/>
      <c r="CB935" s="69"/>
      <c r="CC935" s="69"/>
      <c r="CD935" s="69"/>
      <c r="CE935" s="69"/>
      <c r="CF935" s="69"/>
      <c r="CG935" s="69"/>
      <c r="CH935" s="69"/>
      <c r="CI935" s="69"/>
      <c r="CJ935" s="69"/>
      <c r="CK935" s="69"/>
      <c r="CL935" s="69"/>
      <c r="CM935" s="69"/>
      <c r="CN935" s="69"/>
      <c r="CO935" s="69"/>
      <c r="CP935" s="69"/>
      <c r="CQ935" s="69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</row>
    <row r="936" spans="1:178" s="30" customFormat="1" x14ac:dyDescent="0.25">
      <c r="A936" s="317"/>
      <c r="B936" s="318"/>
      <c r="C936" s="596"/>
      <c r="D936" s="596"/>
      <c r="E936" s="502"/>
      <c r="F936" s="320"/>
      <c r="G936" s="320"/>
      <c r="H936" s="320"/>
      <c r="I936" s="320"/>
      <c r="J936" s="597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  <c r="AA936" s="69"/>
      <c r="AB936" s="69"/>
      <c r="AC936" s="69"/>
      <c r="AD936" s="69"/>
      <c r="AE936" s="69"/>
      <c r="AF936" s="69"/>
      <c r="AG936" s="69"/>
      <c r="AH936" s="69"/>
      <c r="AI936" s="69"/>
      <c r="AJ936" s="69"/>
      <c r="AK936" s="69"/>
      <c r="AL936" s="69"/>
      <c r="AM936" s="69"/>
      <c r="AN936" s="69"/>
      <c r="AO936" s="69"/>
      <c r="AP936" s="69"/>
      <c r="AQ936" s="69"/>
      <c r="AR936" s="69"/>
      <c r="AS936" s="69"/>
      <c r="AT936" s="69"/>
      <c r="AU936" s="69"/>
      <c r="AV936" s="69"/>
      <c r="AW936" s="69"/>
      <c r="AX936" s="69"/>
      <c r="AY936" s="69"/>
      <c r="AZ936" s="69"/>
      <c r="BA936" s="69"/>
      <c r="BB936" s="69"/>
      <c r="BC936" s="69"/>
      <c r="BD936" s="69"/>
      <c r="BE936" s="69"/>
      <c r="BF936" s="69"/>
      <c r="BG936" s="69"/>
      <c r="BH936" s="69"/>
      <c r="BI936" s="69"/>
      <c r="BJ936" s="69"/>
      <c r="BK936" s="69"/>
      <c r="BL936" s="69"/>
      <c r="BM936" s="69"/>
      <c r="BN936" s="69"/>
      <c r="BO936" s="69"/>
      <c r="BP936" s="69"/>
      <c r="BQ936" s="69"/>
      <c r="BR936" s="69"/>
      <c r="BS936" s="69"/>
      <c r="BT936" s="69"/>
      <c r="BU936" s="69"/>
      <c r="BV936" s="69"/>
      <c r="BW936" s="69"/>
      <c r="BX936" s="69"/>
      <c r="BY936" s="69"/>
      <c r="BZ936" s="69"/>
      <c r="CA936" s="69"/>
      <c r="CB936" s="69"/>
      <c r="CC936" s="69"/>
      <c r="CD936" s="69"/>
      <c r="CE936" s="69"/>
      <c r="CF936" s="69"/>
      <c r="CG936" s="69"/>
      <c r="CH936" s="69"/>
      <c r="CI936" s="69"/>
      <c r="CJ936" s="69"/>
      <c r="CK936" s="69"/>
      <c r="CL936" s="69"/>
      <c r="CM936" s="69"/>
      <c r="CN936" s="69"/>
      <c r="CO936" s="69"/>
      <c r="CP936" s="69"/>
      <c r="CQ936" s="69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</row>
    <row r="937" spans="1:178" s="30" customFormat="1" x14ac:dyDescent="0.25">
      <c r="A937" s="317"/>
      <c r="B937" s="318"/>
      <c r="C937" s="596"/>
      <c r="D937" s="596"/>
      <c r="E937" s="502"/>
      <c r="F937" s="320"/>
      <c r="G937" s="320"/>
      <c r="H937" s="320"/>
      <c r="I937" s="320"/>
      <c r="J937" s="597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  <c r="AA937" s="69"/>
      <c r="AB937" s="69"/>
      <c r="AC937" s="69"/>
      <c r="AD937" s="69"/>
      <c r="AE937" s="69"/>
      <c r="AF937" s="69"/>
      <c r="AG937" s="69"/>
      <c r="AH937" s="69"/>
      <c r="AI937" s="69"/>
      <c r="AJ937" s="69"/>
      <c r="AK937" s="69"/>
      <c r="AL937" s="69"/>
      <c r="AM937" s="69"/>
      <c r="AN937" s="69"/>
      <c r="AO937" s="69"/>
      <c r="AP937" s="69"/>
      <c r="AQ937" s="69"/>
      <c r="AR937" s="69"/>
      <c r="AS937" s="69"/>
      <c r="AT937" s="69"/>
      <c r="AU937" s="69"/>
      <c r="AV937" s="69"/>
      <c r="AW937" s="69"/>
      <c r="AX937" s="69"/>
      <c r="AY937" s="69"/>
      <c r="AZ937" s="69"/>
      <c r="BA937" s="69"/>
      <c r="BB937" s="69"/>
      <c r="BC937" s="69"/>
      <c r="BD937" s="69"/>
      <c r="BE937" s="69"/>
      <c r="BF937" s="69"/>
      <c r="BG937" s="69"/>
      <c r="BH937" s="69"/>
      <c r="BI937" s="69"/>
      <c r="BJ937" s="69"/>
      <c r="BK937" s="69"/>
      <c r="BL937" s="69"/>
      <c r="BM937" s="69"/>
      <c r="BN937" s="69"/>
      <c r="BO937" s="69"/>
      <c r="BP937" s="69"/>
      <c r="BQ937" s="69"/>
      <c r="BR937" s="69"/>
      <c r="BS937" s="69"/>
      <c r="BT937" s="69"/>
      <c r="BU937" s="69"/>
      <c r="BV937" s="69"/>
      <c r="BW937" s="69"/>
      <c r="BX937" s="69"/>
      <c r="BY937" s="69"/>
      <c r="BZ937" s="69"/>
      <c r="CA937" s="69"/>
      <c r="CB937" s="69"/>
      <c r="CC937" s="69"/>
      <c r="CD937" s="69"/>
      <c r="CE937" s="69"/>
      <c r="CF937" s="69"/>
      <c r="CG937" s="69"/>
      <c r="CH937" s="69"/>
      <c r="CI937" s="69"/>
      <c r="CJ937" s="69"/>
      <c r="CK937" s="69"/>
      <c r="CL937" s="69"/>
      <c r="CM937" s="69"/>
      <c r="CN937" s="69"/>
      <c r="CO937" s="69"/>
      <c r="CP937" s="69"/>
      <c r="CQ937" s="69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</row>
    <row r="938" spans="1:178" s="30" customFormat="1" x14ac:dyDescent="0.25">
      <c r="A938" s="317"/>
      <c r="B938" s="318"/>
      <c r="C938" s="596"/>
      <c r="D938" s="596"/>
      <c r="E938" s="318"/>
      <c r="F938" s="320"/>
      <c r="G938" s="320"/>
      <c r="H938" s="320"/>
      <c r="I938" s="320"/>
      <c r="J938" s="597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  <c r="AA938" s="69"/>
      <c r="AB938" s="69"/>
      <c r="AC938" s="69"/>
      <c r="AD938" s="69"/>
      <c r="AE938" s="69"/>
      <c r="AF938" s="69"/>
      <c r="AG938" s="69"/>
      <c r="AH938" s="69"/>
      <c r="AI938" s="69"/>
      <c r="AJ938" s="69"/>
      <c r="AK938" s="69"/>
      <c r="AL938" s="69"/>
      <c r="AM938" s="69"/>
      <c r="AN938" s="69"/>
      <c r="AO938" s="69"/>
      <c r="AP938" s="69"/>
      <c r="AQ938" s="69"/>
      <c r="AR938" s="69"/>
      <c r="AS938" s="69"/>
      <c r="AT938" s="69"/>
      <c r="AU938" s="69"/>
      <c r="AV938" s="69"/>
      <c r="AW938" s="69"/>
      <c r="AX938" s="69"/>
      <c r="AY938" s="69"/>
      <c r="AZ938" s="69"/>
      <c r="BA938" s="69"/>
      <c r="BB938" s="69"/>
      <c r="BC938" s="69"/>
      <c r="BD938" s="69"/>
      <c r="BE938" s="69"/>
      <c r="BF938" s="69"/>
      <c r="BG938" s="69"/>
      <c r="BH938" s="69"/>
      <c r="BI938" s="69"/>
      <c r="BJ938" s="69"/>
      <c r="BK938" s="69"/>
      <c r="BL938" s="69"/>
      <c r="BM938" s="69"/>
      <c r="BN938" s="69"/>
      <c r="BO938" s="69"/>
      <c r="BP938" s="69"/>
      <c r="BQ938" s="69"/>
      <c r="BR938" s="69"/>
      <c r="BS938" s="69"/>
      <c r="BT938" s="69"/>
      <c r="BU938" s="69"/>
      <c r="BV938" s="69"/>
      <c r="BW938" s="69"/>
      <c r="BX938" s="69"/>
      <c r="BY938" s="69"/>
      <c r="BZ938" s="69"/>
      <c r="CA938" s="69"/>
      <c r="CB938" s="69"/>
      <c r="CC938" s="69"/>
      <c r="CD938" s="69"/>
      <c r="CE938" s="69"/>
      <c r="CF938" s="69"/>
      <c r="CG938" s="69"/>
      <c r="CH938" s="69"/>
      <c r="CI938" s="69"/>
      <c r="CJ938" s="69"/>
      <c r="CK938" s="69"/>
      <c r="CL938" s="69"/>
      <c r="CM938" s="69"/>
      <c r="CN938" s="69"/>
      <c r="CO938" s="69"/>
      <c r="CP938" s="69"/>
      <c r="CQ938" s="69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</row>
    <row r="939" spans="1:178" s="30" customFormat="1" x14ac:dyDescent="0.25">
      <c r="A939" s="317"/>
      <c r="B939" s="318"/>
      <c r="C939" s="596"/>
      <c r="D939" s="596"/>
      <c r="E939" s="502"/>
      <c r="F939" s="320"/>
      <c r="G939" s="320"/>
      <c r="H939" s="320"/>
      <c r="I939" s="320"/>
      <c r="J939" s="597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  <c r="AA939" s="69"/>
      <c r="AB939" s="69"/>
      <c r="AC939" s="69"/>
      <c r="AD939" s="69"/>
      <c r="AE939" s="69"/>
      <c r="AF939" s="69"/>
      <c r="AG939" s="69"/>
      <c r="AH939" s="69"/>
      <c r="AI939" s="69"/>
      <c r="AJ939" s="69"/>
      <c r="AK939" s="69"/>
      <c r="AL939" s="69"/>
      <c r="AM939" s="69"/>
      <c r="AN939" s="69"/>
      <c r="AO939" s="69"/>
      <c r="AP939" s="69"/>
      <c r="AQ939" s="69"/>
      <c r="AR939" s="69"/>
      <c r="AS939" s="69"/>
      <c r="AT939" s="69"/>
      <c r="AU939" s="69"/>
      <c r="AV939" s="69"/>
      <c r="AW939" s="69"/>
      <c r="AX939" s="69"/>
      <c r="AY939" s="69"/>
      <c r="AZ939" s="69"/>
      <c r="BA939" s="69"/>
      <c r="BB939" s="69"/>
      <c r="BC939" s="69"/>
      <c r="BD939" s="69"/>
      <c r="BE939" s="69"/>
      <c r="BF939" s="69"/>
      <c r="BG939" s="69"/>
      <c r="BH939" s="69"/>
      <c r="BI939" s="69"/>
      <c r="BJ939" s="69"/>
      <c r="BK939" s="69"/>
      <c r="BL939" s="69"/>
      <c r="BM939" s="69"/>
      <c r="BN939" s="69"/>
      <c r="BO939" s="69"/>
      <c r="BP939" s="69"/>
      <c r="BQ939" s="69"/>
      <c r="BR939" s="69"/>
      <c r="BS939" s="69"/>
      <c r="BT939" s="69"/>
      <c r="BU939" s="69"/>
      <c r="BV939" s="69"/>
      <c r="BW939" s="69"/>
      <c r="BX939" s="69"/>
      <c r="BY939" s="69"/>
      <c r="BZ939" s="69"/>
      <c r="CA939" s="69"/>
      <c r="CB939" s="69"/>
      <c r="CC939" s="69"/>
      <c r="CD939" s="69"/>
      <c r="CE939" s="69"/>
      <c r="CF939" s="69"/>
      <c r="CG939" s="69"/>
      <c r="CH939" s="69"/>
      <c r="CI939" s="69"/>
      <c r="CJ939" s="69"/>
      <c r="CK939" s="69"/>
      <c r="CL939" s="69"/>
      <c r="CM939" s="69"/>
      <c r="CN939" s="69"/>
      <c r="CO939" s="69"/>
      <c r="CP939" s="69"/>
      <c r="CQ939" s="6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</row>
    <row r="940" spans="1:178" s="30" customFormat="1" x14ac:dyDescent="0.25">
      <c r="A940" s="317"/>
      <c r="B940" s="318"/>
      <c r="C940" s="596"/>
      <c r="D940" s="596"/>
      <c r="E940" s="318"/>
      <c r="F940" s="320"/>
      <c r="G940" s="320"/>
      <c r="H940" s="320"/>
      <c r="I940" s="320"/>
      <c r="J940" s="597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  <c r="AA940" s="69"/>
      <c r="AB940" s="69"/>
      <c r="AC940" s="69"/>
      <c r="AD940" s="69"/>
      <c r="AE940" s="69"/>
      <c r="AF940" s="69"/>
      <c r="AG940" s="69"/>
      <c r="AH940" s="69"/>
      <c r="AI940" s="69"/>
      <c r="AJ940" s="69"/>
      <c r="AK940" s="69"/>
      <c r="AL940" s="69"/>
      <c r="AM940" s="69"/>
      <c r="AN940" s="69"/>
      <c r="AO940" s="69"/>
      <c r="AP940" s="69"/>
      <c r="AQ940" s="69"/>
      <c r="AR940" s="69"/>
      <c r="AS940" s="69"/>
      <c r="AT940" s="69"/>
      <c r="AU940" s="69"/>
      <c r="AV940" s="69"/>
      <c r="AW940" s="69"/>
      <c r="AX940" s="69"/>
      <c r="AY940" s="69"/>
      <c r="AZ940" s="69"/>
      <c r="BA940" s="69"/>
      <c r="BB940" s="69"/>
      <c r="BC940" s="69"/>
      <c r="BD940" s="69"/>
      <c r="BE940" s="69"/>
      <c r="BF940" s="69"/>
      <c r="BG940" s="69"/>
      <c r="BH940" s="69"/>
      <c r="BI940" s="69"/>
      <c r="BJ940" s="69"/>
      <c r="BK940" s="69"/>
      <c r="BL940" s="69"/>
      <c r="BM940" s="69"/>
      <c r="BN940" s="69"/>
      <c r="BO940" s="69"/>
      <c r="BP940" s="69"/>
      <c r="BQ940" s="69"/>
      <c r="BR940" s="69"/>
      <c r="BS940" s="69"/>
      <c r="BT940" s="69"/>
      <c r="BU940" s="69"/>
      <c r="BV940" s="69"/>
      <c r="BW940" s="69"/>
      <c r="BX940" s="69"/>
      <c r="BY940" s="69"/>
      <c r="BZ940" s="69"/>
      <c r="CA940" s="69"/>
      <c r="CB940" s="69"/>
      <c r="CC940" s="69"/>
      <c r="CD940" s="69"/>
      <c r="CE940" s="69"/>
      <c r="CF940" s="69"/>
      <c r="CG940" s="69"/>
      <c r="CH940" s="69"/>
      <c r="CI940" s="69"/>
      <c r="CJ940" s="69"/>
      <c r="CK940" s="69"/>
      <c r="CL940" s="69"/>
      <c r="CM940" s="69"/>
      <c r="CN940" s="69"/>
      <c r="CO940" s="69"/>
      <c r="CP940" s="69"/>
      <c r="CQ940" s="69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</row>
    <row r="941" spans="1:178" s="30" customFormat="1" x14ac:dyDescent="0.25">
      <c r="A941" s="317"/>
      <c r="B941" s="318"/>
      <c r="C941" s="596"/>
      <c r="D941" s="596"/>
      <c r="E941" s="318"/>
      <c r="F941" s="320"/>
      <c r="G941" s="320"/>
      <c r="H941" s="320"/>
      <c r="I941" s="320"/>
      <c r="J941" s="597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  <c r="AA941" s="69"/>
      <c r="AB941" s="69"/>
      <c r="AC941" s="69"/>
      <c r="AD941" s="69"/>
      <c r="AE941" s="69"/>
      <c r="AF941" s="69"/>
      <c r="AG941" s="69"/>
      <c r="AH941" s="69"/>
      <c r="AI941" s="69"/>
      <c r="AJ941" s="69"/>
      <c r="AK941" s="69"/>
      <c r="AL941" s="69"/>
      <c r="AM941" s="69"/>
      <c r="AN941" s="69"/>
      <c r="AO941" s="69"/>
      <c r="AP941" s="69"/>
      <c r="AQ941" s="69"/>
      <c r="AR941" s="69"/>
      <c r="AS941" s="69"/>
      <c r="AT941" s="69"/>
      <c r="AU941" s="69"/>
      <c r="AV941" s="69"/>
      <c r="AW941" s="69"/>
      <c r="AX941" s="69"/>
      <c r="AY941" s="69"/>
      <c r="AZ941" s="69"/>
      <c r="BA941" s="69"/>
      <c r="BB941" s="69"/>
      <c r="BC941" s="69"/>
      <c r="BD941" s="69"/>
      <c r="BE941" s="69"/>
      <c r="BF941" s="69"/>
      <c r="BG941" s="69"/>
      <c r="BH941" s="69"/>
      <c r="BI941" s="69"/>
      <c r="BJ941" s="69"/>
      <c r="BK941" s="69"/>
      <c r="BL941" s="69"/>
      <c r="BM941" s="69"/>
      <c r="BN941" s="69"/>
      <c r="BO941" s="69"/>
      <c r="BP941" s="69"/>
      <c r="BQ941" s="69"/>
      <c r="BR941" s="69"/>
      <c r="BS941" s="69"/>
      <c r="BT941" s="69"/>
      <c r="BU941" s="69"/>
      <c r="BV941" s="69"/>
      <c r="BW941" s="69"/>
      <c r="BX941" s="69"/>
      <c r="BY941" s="69"/>
      <c r="BZ941" s="69"/>
      <c r="CA941" s="69"/>
      <c r="CB941" s="69"/>
      <c r="CC941" s="69"/>
      <c r="CD941" s="69"/>
      <c r="CE941" s="69"/>
      <c r="CF941" s="69"/>
      <c r="CG941" s="69"/>
      <c r="CH941" s="69"/>
      <c r="CI941" s="69"/>
      <c r="CJ941" s="69"/>
      <c r="CK941" s="69"/>
      <c r="CL941" s="69"/>
      <c r="CM941" s="69"/>
      <c r="CN941" s="69"/>
      <c r="CO941" s="69"/>
      <c r="CP941" s="69"/>
      <c r="CQ941" s="69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</row>
    <row r="942" spans="1:178" s="30" customFormat="1" x14ac:dyDescent="0.25">
      <c r="A942" s="317"/>
      <c r="B942" s="318"/>
      <c r="C942" s="596"/>
      <c r="D942" s="596"/>
      <c r="E942" s="318"/>
      <c r="F942" s="320"/>
      <c r="G942" s="320"/>
      <c r="H942" s="320"/>
      <c r="I942" s="320"/>
      <c r="J942" s="597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  <c r="AA942" s="69"/>
      <c r="AB942" s="69"/>
      <c r="AC942" s="69"/>
      <c r="AD942" s="69"/>
      <c r="AE942" s="69"/>
      <c r="AF942" s="69"/>
      <c r="AG942" s="69"/>
      <c r="AH942" s="69"/>
      <c r="AI942" s="69"/>
      <c r="AJ942" s="69"/>
      <c r="AK942" s="69"/>
      <c r="AL942" s="69"/>
      <c r="AM942" s="69"/>
      <c r="AN942" s="69"/>
      <c r="AO942" s="69"/>
      <c r="AP942" s="69"/>
      <c r="AQ942" s="69"/>
      <c r="AR942" s="69"/>
      <c r="AS942" s="69"/>
      <c r="AT942" s="69"/>
      <c r="AU942" s="69"/>
      <c r="AV942" s="69"/>
      <c r="AW942" s="69"/>
      <c r="AX942" s="69"/>
      <c r="AY942" s="69"/>
      <c r="AZ942" s="69"/>
      <c r="BA942" s="69"/>
      <c r="BB942" s="69"/>
      <c r="BC942" s="69"/>
      <c r="BD942" s="69"/>
      <c r="BE942" s="69"/>
      <c r="BF942" s="69"/>
      <c r="BG942" s="69"/>
      <c r="BH942" s="69"/>
      <c r="BI942" s="69"/>
      <c r="BJ942" s="69"/>
      <c r="BK942" s="69"/>
      <c r="BL942" s="69"/>
      <c r="BM942" s="69"/>
      <c r="BN942" s="69"/>
      <c r="BO942" s="69"/>
      <c r="BP942" s="69"/>
      <c r="BQ942" s="69"/>
      <c r="BR942" s="69"/>
      <c r="BS942" s="69"/>
      <c r="BT942" s="69"/>
      <c r="BU942" s="69"/>
      <c r="BV942" s="69"/>
      <c r="BW942" s="69"/>
      <c r="BX942" s="69"/>
      <c r="BY942" s="69"/>
      <c r="BZ942" s="69"/>
      <c r="CA942" s="69"/>
      <c r="CB942" s="69"/>
      <c r="CC942" s="69"/>
      <c r="CD942" s="69"/>
      <c r="CE942" s="69"/>
      <c r="CF942" s="69"/>
      <c r="CG942" s="69"/>
      <c r="CH942" s="69"/>
      <c r="CI942" s="69"/>
      <c r="CJ942" s="69"/>
      <c r="CK942" s="69"/>
      <c r="CL942" s="69"/>
      <c r="CM942" s="69"/>
      <c r="CN942" s="69"/>
      <c r="CO942" s="69"/>
      <c r="CP942" s="69"/>
      <c r="CQ942" s="69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</row>
    <row r="943" spans="1:178" s="29" customFormat="1" x14ac:dyDescent="0.25">
      <c r="A943" s="317"/>
      <c r="B943" s="318"/>
      <c r="C943" s="596"/>
      <c r="D943" s="596"/>
      <c r="E943" s="318"/>
      <c r="F943" s="320"/>
      <c r="G943" s="320"/>
      <c r="H943" s="320"/>
      <c r="I943" s="320"/>
      <c r="J943" s="597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  <c r="AA943" s="69"/>
      <c r="AB943" s="69"/>
      <c r="AC943" s="69"/>
      <c r="AD943" s="69"/>
      <c r="AE943" s="69"/>
      <c r="AF943" s="69"/>
      <c r="AG943" s="69"/>
      <c r="AH943" s="69"/>
      <c r="AI943" s="69"/>
      <c r="AJ943" s="69"/>
      <c r="AK943" s="69"/>
      <c r="AL943" s="69"/>
      <c r="AM943" s="69"/>
      <c r="AN943" s="69"/>
      <c r="AO943" s="69"/>
      <c r="AP943" s="69"/>
      <c r="AQ943" s="69"/>
      <c r="AR943" s="69"/>
      <c r="AS943" s="69"/>
      <c r="AT943" s="69"/>
      <c r="AU943" s="69"/>
      <c r="AV943" s="69"/>
      <c r="AW943" s="69"/>
      <c r="AX943" s="69"/>
      <c r="AY943" s="69"/>
      <c r="AZ943" s="69"/>
      <c r="BA943" s="69"/>
      <c r="BB943" s="69"/>
      <c r="BC943" s="69"/>
      <c r="BD943" s="69"/>
      <c r="BE943" s="69"/>
      <c r="BF943" s="69"/>
      <c r="BG943" s="69"/>
      <c r="BH943" s="69"/>
      <c r="BI943" s="69"/>
      <c r="BJ943" s="69"/>
      <c r="BK943" s="69"/>
      <c r="BL943" s="69"/>
      <c r="BM943" s="69"/>
      <c r="BN943" s="69"/>
      <c r="BO943" s="69"/>
      <c r="BP943" s="69"/>
      <c r="BQ943" s="69"/>
      <c r="BR943" s="69"/>
      <c r="BS943" s="69"/>
      <c r="BT943" s="69"/>
      <c r="BU943" s="69"/>
      <c r="BV943" s="69"/>
      <c r="BW943" s="69"/>
      <c r="BX943" s="69"/>
      <c r="BY943" s="69"/>
      <c r="BZ943" s="69"/>
      <c r="CA943" s="69"/>
      <c r="CB943" s="69"/>
      <c r="CC943" s="69"/>
      <c r="CD943" s="69"/>
      <c r="CE943" s="69"/>
      <c r="CF943" s="69"/>
      <c r="CG943" s="69"/>
      <c r="CH943" s="69"/>
      <c r="CI943" s="69"/>
      <c r="CJ943" s="69"/>
      <c r="CK943" s="69"/>
      <c r="CL943" s="69"/>
      <c r="CM943" s="69"/>
      <c r="CN943" s="69"/>
      <c r="CO943" s="69"/>
      <c r="CP943" s="69"/>
      <c r="CQ943" s="69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</row>
    <row r="944" spans="1:178" s="29" customFormat="1" x14ac:dyDescent="0.25">
      <c r="A944" s="317"/>
      <c r="B944" s="318"/>
      <c r="C944" s="596"/>
      <c r="D944" s="596"/>
      <c r="E944" s="318"/>
      <c r="F944" s="320"/>
      <c r="G944" s="320"/>
      <c r="H944" s="320"/>
      <c r="I944" s="320"/>
      <c r="J944" s="597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  <c r="AA944" s="69"/>
      <c r="AB944" s="69"/>
      <c r="AC944" s="69"/>
      <c r="AD944" s="69"/>
      <c r="AE944" s="69"/>
      <c r="AF944" s="69"/>
      <c r="AG944" s="69"/>
      <c r="AH944" s="69"/>
      <c r="AI944" s="69"/>
      <c r="AJ944" s="69"/>
      <c r="AK944" s="69"/>
      <c r="AL944" s="69"/>
      <c r="AM944" s="69"/>
      <c r="AN944" s="69"/>
      <c r="AO944" s="69"/>
      <c r="AP944" s="69"/>
      <c r="AQ944" s="69"/>
      <c r="AR944" s="69"/>
      <c r="AS944" s="69"/>
      <c r="AT944" s="69"/>
      <c r="AU944" s="69"/>
      <c r="AV944" s="69"/>
      <c r="AW944" s="69"/>
      <c r="AX944" s="69"/>
      <c r="AY944" s="69"/>
      <c r="AZ944" s="69"/>
      <c r="BA944" s="69"/>
      <c r="BB944" s="69"/>
      <c r="BC944" s="69"/>
      <c r="BD944" s="69"/>
      <c r="BE944" s="69"/>
      <c r="BF944" s="69"/>
      <c r="BG944" s="69"/>
      <c r="BH944" s="69"/>
      <c r="BI944" s="69"/>
      <c r="BJ944" s="69"/>
      <c r="BK944" s="69"/>
      <c r="BL944" s="69"/>
      <c r="BM944" s="69"/>
      <c r="BN944" s="69"/>
      <c r="BO944" s="69"/>
      <c r="BP944" s="69"/>
      <c r="BQ944" s="69"/>
      <c r="BR944" s="69"/>
      <c r="BS944" s="69"/>
      <c r="BT944" s="69"/>
      <c r="BU944" s="69"/>
      <c r="BV944" s="69"/>
      <c r="BW944" s="69"/>
      <c r="BX944" s="69"/>
      <c r="BY944" s="69"/>
      <c r="BZ944" s="69"/>
      <c r="CA944" s="69"/>
      <c r="CB944" s="69"/>
      <c r="CC944" s="69"/>
      <c r="CD944" s="69"/>
      <c r="CE944" s="69"/>
      <c r="CF944" s="69"/>
      <c r="CG944" s="69"/>
      <c r="CH944" s="69"/>
      <c r="CI944" s="69"/>
      <c r="CJ944" s="69"/>
      <c r="CK944" s="69"/>
      <c r="CL944" s="69"/>
      <c r="CM944" s="69"/>
      <c r="CN944" s="69"/>
      <c r="CO944" s="69"/>
      <c r="CP944" s="69"/>
      <c r="CQ944" s="69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</row>
    <row r="945" spans="1:178" s="29" customFormat="1" x14ac:dyDescent="0.25">
      <c r="A945" s="317"/>
      <c r="B945" s="318"/>
      <c r="C945" s="596"/>
      <c r="D945" s="596"/>
      <c r="E945" s="318"/>
      <c r="F945" s="320"/>
      <c r="G945" s="320"/>
      <c r="H945" s="320"/>
      <c r="I945" s="320"/>
      <c r="J945" s="597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  <c r="AA945" s="69"/>
      <c r="AB945" s="69"/>
      <c r="AC945" s="69"/>
      <c r="AD945" s="69"/>
      <c r="AE945" s="69"/>
      <c r="AF945" s="69"/>
      <c r="AG945" s="69"/>
      <c r="AH945" s="69"/>
      <c r="AI945" s="69"/>
      <c r="AJ945" s="69"/>
      <c r="AK945" s="69"/>
      <c r="AL945" s="69"/>
      <c r="AM945" s="69"/>
      <c r="AN945" s="69"/>
      <c r="AO945" s="69"/>
      <c r="AP945" s="69"/>
      <c r="AQ945" s="69"/>
      <c r="AR945" s="69"/>
      <c r="AS945" s="69"/>
      <c r="AT945" s="69"/>
      <c r="AU945" s="69"/>
      <c r="AV945" s="69"/>
      <c r="AW945" s="69"/>
      <c r="AX945" s="69"/>
      <c r="AY945" s="69"/>
      <c r="AZ945" s="69"/>
      <c r="BA945" s="69"/>
      <c r="BB945" s="69"/>
      <c r="BC945" s="69"/>
      <c r="BD945" s="69"/>
      <c r="BE945" s="69"/>
      <c r="BF945" s="69"/>
      <c r="BG945" s="69"/>
      <c r="BH945" s="69"/>
      <c r="BI945" s="69"/>
      <c r="BJ945" s="69"/>
      <c r="BK945" s="69"/>
      <c r="BL945" s="69"/>
      <c r="BM945" s="69"/>
      <c r="BN945" s="69"/>
      <c r="BO945" s="69"/>
      <c r="BP945" s="69"/>
      <c r="BQ945" s="69"/>
      <c r="BR945" s="69"/>
      <c r="BS945" s="69"/>
      <c r="BT945" s="69"/>
      <c r="BU945" s="69"/>
      <c r="BV945" s="69"/>
      <c r="BW945" s="69"/>
      <c r="BX945" s="69"/>
      <c r="BY945" s="69"/>
      <c r="BZ945" s="69"/>
      <c r="CA945" s="69"/>
      <c r="CB945" s="69"/>
      <c r="CC945" s="69"/>
      <c r="CD945" s="69"/>
      <c r="CE945" s="69"/>
      <c r="CF945" s="69"/>
      <c r="CG945" s="69"/>
      <c r="CH945" s="69"/>
      <c r="CI945" s="69"/>
      <c r="CJ945" s="69"/>
      <c r="CK945" s="69"/>
      <c r="CL945" s="69"/>
      <c r="CM945" s="69"/>
      <c r="CN945" s="69"/>
      <c r="CO945" s="69"/>
      <c r="CP945" s="69"/>
      <c r="CQ945" s="69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</row>
    <row r="946" spans="1:178" s="29" customFormat="1" x14ac:dyDescent="0.25">
      <c r="A946" s="317"/>
      <c r="B946" s="318"/>
      <c r="C946" s="596"/>
      <c r="D946" s="596"/>
      <c r="E946" s="318"/>
      <c r="F946" s="320"/>
      <c r="G946" s="320"/>
      <c r="H946" s="320"/>
      <c r="I946" s="320"/>
      <c r="J946" s="597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  <c r="AA946" s="69"/>
      <c r="AB946" s="69"/>
      <c r="AC946" s="69"/>
      <c r="AD946" s="69"/>
      <c r="AE946" s="69"/>
      <c r="AF946" s="69"/>
      <c r="AG946" s="69"/>
      <c r="AH946" s="69"/>
      <c r="AI946" s="69"/>
      <c r="AJ946" s="69"/>
      <c r="AK946" s="69"/>
      <c r="AL946" s="69"/>
      <c r="AM946" s="69"/>
      <c r="AN946" s="69"/>
      <c r="AO946" s="69"/>
      <c r="AP946" s="69"/>
      <c r="AQ946" s="69"/>
      <c r="AR946" s="69"/>
      <c r="AS946" s="69"/>
      <c r="AT946" s="69"/>
      <c r="AU946" s="69"/>
      <c r="AV946" s="69"/>
      <c r="AW946" s="69"/>
      <c r="AX946" s="69"/>
      <c r="AY946" s="69"/>
      <c r="AZ946" s="69"/>
      <c r="BA946" s="69"/>
      <c r="BB946" s="69"/>
      <c r="BC946" s="69"/>
      <c r="BD946" s="69"/>
      <c r="BE946" s="69"/>
      <c r="BF946" s="69"/>
      <c r="BG946" s="69"/>
      <c r="BH946" s="69"/>
      <c r="BI946" s="69"/>
      <c r="BJ946" s="69"/>
      <c r="BK946" s="69"/>
      <c r="BL946" s="69"/>
      <c r="BM946" s="69"/>
      <c r="BN946" s="69"/>
      <c r="BO946" s="69"/>
      <c r="BP946" s="69"/>
      <c r="BQ946" s="69"/>
      <c r="BR946" s="69"/>
      <c r="BS946" s="69"/>
      <c r="BT946" s="69"/>
      <c r="BU946" s="69"/>
      <c r="BV946" s="69"/>
      <c r="BW946" s="69"/>
      <c r="BX946" s="69"/>
      <c r="BY946" s="69"/>
      <c r="BZ946" s="69"/>
      <c r="CA946" s="69"/>
      <c r="CB946" s="69"/>
      <c r="CC946" s="69"/>
      <c r="CD946" s="69"/>
      <c r="CE946" s="69"/>
      <c r="CF946" s="69"/>
      <c r="CG946" s="69"/>
      <c r="CH946" s="69"/>
      <c r="CI946" s="69"/>
      <c r="CJ946" s="69"/>
      <c r="CK946" s="69"/>
      <c r="CL946" s="69"/>
      <c r="CM946" s="69"/>
      <c r="CN946" s="69"/>
      <c r="CO946" s="69"/>
      <c r="CP946" s="69"/>
      <c r="CQ946" s="69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</row>
    <row r="947" spans="1:178" s="29" customFormat="1" ht="15" customHeight="1" x14ac:dyDescent="0.25">
      <c r="A947" s="317"/>
      <c r="B947" s="318"/>
      <c r="C947" s="596"/>
      <c r="D947" s="596"/>
      <c r="E947" s="318"/>
      <c r="F947" s="320"/>
      <c r="G947" s="320"/>
      <c r="H947" s="320"/>
      <c r="I947" s="320"/>
      <c r="J947" s="597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  <c r="AC947" s="69"/>
      <c r="AD947" s="69"/>
      <c r="AE947" s="69"/>
      <c r="AF947" s="69"/>
      <c r="AG947" s="69"/>
      <c r="AH947" s="69"/>
      <c r="AI947" s="69"/>
      <c r="AJ947" s="69"/>
      <c r="AK947" s="69"/>
      <c r="AL947" s="69"/>
      <c r="AM947" s="69"/>
      <c r="AN947" s="69"/>
      <c r="AO947" s="69"/>
      <c r="AP947" s="69"/>
      <c r="AQ947" s="69"/>
      <c r="AR947" s="69"/>
      <c r="AS947" s="69"/>
      <c r="AT947" s="69"/>
      <c r="AU947" s="69"/>
      <c r="AV947" s="69"/>
      <c r="AW947" s="69"/>
      <c r="AX947" s="69"/>
      <c r="AY947" s="69"/>
      <c r="AZ947" s="69"/>
      <c r="BA947" s="69"/>
      <c r="BB947" s="69"/>
      <c r="BC947" s="69"/>
      <c r="BD947" s="69"/>
      <c r="BE947" s="69"/>
      <c r="BF947" s="69"/>
      <c r="BG947" s="69"/>
      <c r="BH947" s="69"/>
      <c r="BI947" s="69"/>
      <c r="BJ947" s="69"/>
      <c r="BK947" s="69"/>
      <c r="BL947" s="69"/>
      <c r="BM947" s="69"/>
      <c r="BN947" s="69"/>
      <c r="BO947" s="69"/>
      <c r="BP947" s="69"/>
      <c r="BQ947" s="69"/>
      <c r="BR947" s="69"/>
      <c r="BS947" s="69"/>
      <c r="BT947" s="69"/>
      <c r="BU947" s="69"/>
      <c r="BV947" s="69"/>
      <c r="BW947" s="69"/>
      <c r="BX947" s="69"/>
      <c r="BY947" s="69"/>
      <c r="BZ947" s="69"/>
      <c r="CA947" s="69"/>
      <c r="CB947" s="69"/>
      <c r="CC947" s="69"/>
      <c r="CD947" s="69"/>
      <c r="CE947" s="69"/>
      <c r="CF947" s="69"/>
      <c r="CG947" s="69"/>
      <c r="CH947" s="69"/>
      <c r="CI947" s="69"/>
      <c r="CJ947" s="69"/>
      <c r="CK947" s="69"/>
      <c r="CL947" s="69"/>
      <c r="CM947" s="69"/>
      <c r="CN947" s="69"/>
      <c r="CO947" s="69"/>
      <c r="CP947" s="69"/>
      <c r="CQ947" s="69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</row>
    <row r="948" spans="1:178" s="29" customFormat="1" ht="15" customHeight="1" x14ac:dyDescent="0.25">
      <c r="A948" s="317"/>
      <c r="B948" s="318"/>
      <c r="C948" s="596"/>
      <c r="D948" s="596"/>
      <c r="E948" s="502"/>
      <c r="F948" s="320"/>
      <c r="G948" s="320"/>
      <c r="H948" s="320"/>
      <c r="I948" s="320"/>
      <c r="J948" s="597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  <c r="AA948" s="69"/>
      <c r="AB948" s="69"/>
      <c r="AC948" s="69"/>
      <c r="AD948" s="69"/>
      <c r="AE948" s="69"/>
      <c r="AF948" s="69"/>
      <c r="AG948" s="69"/>
      <c r="AH948" s="69"/>
      <c r="AI948" s="69"/>
      <c r="AJ948" s="69"/>
      <c r="AK948" s="69"/>
      <c r="AL948" s="69"/>
      <c r="AM948" s="69"/>
      <c r="AN948" s="69"/>
      <c r="AO948" s="69"/>
      <c r="AP948" s="69"/>
      <c r="AQ948" s="69"/>
      <c r="AR948" s="69"/>
      <c r="AS948" s="69"/>
      <c r="AT948" s="69"/>
      <c r="AU948" s="69"/>
      <c r="AV948" s="69"/>
      <c r="AW948" s="69"/>
      <c r="AX948" s="69"/>
      <c r="AY948" s="69"/>
      <c r="AZ948" s="69"/>
      <c r="BA948" s="69"/>
      <c r="BB948" s="69"/>
      <c r="BC948" s="69"/>
      <c r="BD948" s="69"/>
      <c r="BE948" s="69"/>
      <c r="BF948" s="69"/>
      <c r="BG948" s="69"/>
      <c r="BH948" s="69"/>
      <c r="BI948" s="69"/>
      <c r="BJ948" s="69"/>
      <c r="BK948" s="69"/>
      <c r="BL948" s="69"/>
      <c r="BM948" s="69"/>
      <c r="BN948" s="69"/>
      <c r="BO948" s="69"/>
      <c r="BP948" s="69"/>
      <c r="BQ948" s="69"/>
      <c r="BR948" s="69"/>
      <c r="BS948" s="69"/>
      <c r="BT948" s="69"/>
      <c r="BU948" s="69"/>
      <c r="BV948" s="69"/>
      <c r="BW948" s="69"/>
      <c r="BX948" s="69"/>
      <c r="BY948" s="69"/>
      <c r="BZ948" s="69"/>
      <c r="CA948" s="69"/>
      <c r="CB948" s="69"/>
      <c r="CC948" s="69"/>
      <c r="CD948" s="69"/>
      <c r="CE948" s="69"/>
      <c r="CF948" s="69"/>
      <c r="CG948" s="69"/>
      <c r="CH948" s="69"/>
      <c r="CI948" s="69"/>
      <c r="CJ948" s="69"/>
      <c r="CK948" s="69"/>
      <c r="CL948" s="69"/>
      <c r="CM948" s="69"/>
      <c r="CN948" s="69"/>
      <c r="CO948" s="69"/>
      <c r="CP948" s="69"/>
      <c r="CQ948" s="69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</row>
    <row r="949" spans="1:178" s="29" customFormat="1" ht="15" customHeight="1" x14ac:dyDescent="0.25">
      <c r="A949" s="317"/>
      <c r="B949" s="318"/>
      <c r="C949" s="596"/>
      <c r="D949" s="596"/>
      <c r="E949" s="502"/>
      <c r="F949" s="320"/>
      <c r="G949" s="320"/>
      <c r="H949" s="320"/>
      <c r="I949" s="320"/>
      <c r="J949" s="597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  <c r="AA949" s="69"/>
      <c r="AB949" s="69"/>
      <c r="AC949" s="69"/>
      <c r="AD949" s="69"/>
      <c r="AE949" s="69"/>
      <c r="AF949" s="69"/>
      <c r="AG949" s="69"/>
      <c r="AH949" s="69"/>
      <c r="AI949" s="69"/>
      <c r="AJ949" s="69"/>
      <c r="AK949" s="69"/>
      <c r="AL949" s="69"/>
      <c r="AM949" s="69"/>
      <c r="AN949" s="69"/>
      <c r="AO949" s="69"/>
      <c r="AP949" s="69"/>
      <c r="AQ949" s="69"/>
      <c r="AR949" s="69"/>
      <c r="AS949" s="69"/>
      <c r="AT949" s="69"/>
      <c r="AU949" s="69"/>
      <c r="AV949" s="69"/>
      <c r="AW949" s="69"/>
      <c r="AX949" s="69"/>
      <c r="AY949" s="69"/>
      <c r="AZ949" s="69"/>
      <c r="BA949" s="69"/>
      <c r="BB949" s="69"/>
      <c r="BC949" s="69"/>
      <c r="BD949" s="69"/>
      <c r="BE949" s="69"/>
      <c r="BF949" s="69"/>
      <c r="BG949" s="69"/>
      <c r="BH949" s="69"/>
      <c r="BI949" s="69"/>
      <c r="BJ949" s="69"/>
      <c r="BK949" s="69"/>
      <c r="BL949" s="69"/>
      <c r="BM949" s="69"/>
      <c r="BN949" s="69"/>
      <c r="BO949" s="69"/>
      <c r="BP949" s="69"/>
      <c r="BQ949" s="69"/>
      <c r="BR949" s="69"/>
      <c r="BS949" s="69"/>
      <c r="BT949" s="69"/>
      <c r="BU949" s="69"/>
      <c r="BV949" s="69"/>
      <c r="BW949" s="69"/>
      <c r="BX949" s="69"/>
      <c r="BY949" s="69"/>
      <c r="BZ949" s="69"/>
      <c r="CA949" s="69"/>
      <c r="CB949" s="69"/>
      <c r="CC949" s="69"/>
      <c r="CD949" s="69"/>
      <c r="CE949" s="69"/>
      <c r="CF949" s="69"/>
      <c r="CG949" s="69"/>
      <c r="CH949" s="69"/>
      <c r="CI949" s="69"/>
      <c r="CJ949" s="69"/>
      <c r="CK949" s="69"/>
      <c r="CL949" s="69"/>
      <c r="CM949" s="69"/>
      <c r="CN949" s="69"/>
      <c r="CO949" s="69"/>
      <c r="CP949" s="69"/>
      <c r="CQ949" s="6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</row>
    <row r="950" spans="1:178" s="31" customFormat="1" x14ac:dyDescent="0.25">
      <c r="A950" s="317"/>
      <c r="B950" s="318"/>
      <c r="C950" s="596"/>
      <c r="D950" s="596"/>
      <c r="E950" s="502"/>
      <c r="F950" s="320"/>
      <c r="G950" s="320"/>
      <c r="H950" s="320"/>
      <c r="I950" s="320"/>
      <c r="J950" s="597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  <c r="AA950" s="96"/>
      <c r="AB950" s="96"/>
      <c r="AC950" s="96"/>
      <c r="AD950" s="96"/>
      <c r="AE950" s="96"/>
      <c r="AF950" s="96"/>
      <c r="AG950" s="96"/>
      <c r="AH950" s="96"/>
      <c r="AI950" s="96"/>
      <c r="AJ950" s="96"/>
      <c r="AK950" s="96"/>
      <c r="AL950" s="96"/>
      <c r="AM950" s="96"/>
      <c r="AN950" s="96"/>
      <c r="AO950" s="96"/>
      <c r="AP950" s="96"/>
      <c r="AQ950" s="96"/>
      <c r="AR950" s="96"/>
      <c r="AS950" s="96"/>
      <c r="AT950" s="96"/>
      <c r="AU950" s="96"/>
      <c r="AV950" s="96"/>
      <c r="AW950" s="96"/>
      <c r="AX950" s="96"/>
      <c r="AY950" s="96"/>
      <c r="AZ950" s="96"/>
      <c r="BA950" s="96"/>
      <c r="BB950" s="96"/>
      <c r="BC950" s="96"/>
      <c r="BD950" s="96"/>
      <c r="BE950" s="96"/>
      <c r="BF950" s="96"/>
      <c r="BG950" s="96"/>
      <c r="BH950" s="96"/>
      <c r="BI950" s="96"/>
      <c r="BJ950" s="96"/>
      <c r="BK950" s="96"/>
      <c r="BL950" s="96"/>
      <c r="BM950" s="96"/>
      <c r="BN950" s="96"/>
      <c r="BO950" s="96"/>
      <c r="BP950" s="96"/>
      <c r="BQ950" s="96"/>
      <c r="BR950" s="96"/>
      <c r="BS950" s="96"/>
      <c r="BT950" s="96"/>
      <c r="BU950" s="96"/>
      <c r="BV950" s="96"/>
      <c r="BW950" s="96"/>
      <c r="BX950" s="96"/>
      <c r="BY950" s="96"/>
      <c r="BZ950" s="96"/>
      <c r="CA950" s="96"/>
      <c r="CB950" s="96"/>
      <c r="CC950" s="96"/>
      <c r="CD950" s="96"/>
      <c r="CE950" s="96"/>
      <c r="CF950" s="96"/>
      <c r="CG950" s="96"/>
      <c r="CH950" s="96"/>
      <c r="CI950" s="96"/>
      <c r="CJ950" s="96"/>
      <c r="CK950" s="96"/>
      <c r="CL950" s="96"/>
      <c r="CM950" s="96"/>
      <c r="CN950" s="96"/>
      <c r="CO950" s="96"/>
      <c r="CP950" s="96"/>
      <c r="CQ950" s="96"/>
      <c r="CR950" s="27"/>
      <c r="CS950" s="27"/>
      <c r="CT950" s="27"/>
      <c r="CU950" s="27"/>
      <c r="CV950" s="27"/>
      <c r="CW950" s="27"/>
      <c r="CX950" s="27"/>
      <c r="CY950" s="27"/>
      <c r="CZ950" s="27"/>
      <c r="DA950" s="27"/>
      <c r="DB950" s="27"/>
      <c r="DC950" s="27"/>
      <c r="DD950" s="27"/>
      <c r="DE950" s="27"/>
      <c r="DF950" s="27"/>
      <c r="DG950" s="27"/>
      <c r="DH950" s="27"/>
      <c r="DI950" s="27"/>
      <c r="DJ950" s="27"/>
      <c r="DK950" s="27"/>
      <c r="DL950" s="27"/>
      <c r="DM950" s="27"/>
      <c r="DN950" s="27"/>
      <c r="DO950" s="27"/>
      <c r="DP950" s="27"/>
      <c r="DQ950" s="27"/>
      <c r="DR950" s="27"/>
      <c r="DS950" s="27"/>
      <c r="DT950" s="27"/>
      <c r="DU950" s="27"/>
      <c r="DV950" s="27"/>
      <c r="DW950" s="27"/>
      <c r="DX950" s="27"/>
      <c r="DY950" s="27"/>
      <c r="DZ950" s="27"/>
      <c r="EA950" s="27"/>
      <c r="EB950" s="27"/>
      <c r="EC950" s="27"/>
      <c r="ED950" s="27"/>
      <c r="EE950" s="27"/>
      <c r="EF950" s="27"/>
      <c r="EG950" s="27"/>
      <c r="EH950" s="27"/>
      <c r="EI950" s="27"/>
      <c r="EJ950" s="27"/>
      <c r="EK950" s="27"/>
      <c r="EL950" s="27"/>
      <c r="EM950" s="27"/>
      <c r="EN950" s="27"/>
      <c r="EO950" s="27"/>
      <c r="EP950" s="27"/>
      <c r="EQ950" s="27"/>
      <c r="ER950" s="27"/>
      <c r="ES950" s="27"/>
      <c r="ET950" s="27"/>
      <c r="EU950" s="27"/>
      <c r="EV950" s="27"/>
      <c r="EW950" s="27"/>
      <c r="EX950" s="27"/>
      <c r="EY950" s="27"/>
      <c r="EZ950" s="27"/>
      <c r="FA950" s="27"/>
      <c r="FB950" s="27"/>
      <c r="FC950" s="27"/>
      <c r="FD950" s="27"/>
      <c r="FE950" s="27"/>
      <c r="FF950" s="27"/>
      <c r="FG950" s="27"/>
      <c r="FH950" s="27"/>
      <c r="FI950" s="27"/>
      <c r="FJ950" s="27"/>
      <c r="FK950" s="27"/>
      <c r="FL950" s="27"/>
      <c r="FM950" s="27"/>
      <c r="FN950" s="27"/>
      <c r="FO950" s="27"/>
      <c r="FP950" s="27"/>
      <c r="FQ950" s="27"/>
      <c r="FR950" s="27"/>
      <c r="FS950" s="27"/>
      <c r="FT950" s="27"/>
      <c r="FU950" s="27"/>
      <c r="FV950" s="27"/>
    </row>
    <row r="951" spans="1:178" s="31" customFormat="1" x14ac:dyDescent="0.25">
      <c r="A951" s="317"/>
      <c r="B951" s="318"/>
      <c r="C951" s="596"/>
      <c r="D951" s="596"/>
      <c r="E951" s="502"/>
      <c r="F951" s="320"/>
      <c r="G951" s="320"/>
      <c r="H951" s="320"/>
      <c r="I951" s="320"/>
      <c r="J951" s="597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  <c r="AA951" s="96"/>
      <c r="AB951" s="96"/>
      <c r="AC951" s="96"/>
      <c r="AD951" s="96"/>
      <c r="AE951" s="96"/>
      <c r="AF951" s="96"/>
      <c r="AG951" s="96"/>
      <c r="AH951" s="96"/>
      <c r="AI951" s="96"/>
      <c r="AJ951" s="96"/>
      <c r="AK951" s="96"/>
      <c r="AL951" s="96"/>
      <c r="AM951" s="96"/>
      <c r="AN951" s="96"/>
      <c r="AO951" s="96"/>
      <c r="AP951" s="96"/>
      <c r="AQ951" s="96"/>
      <c r="AR951" s="96"/>
      <c r="AS951" s="96"/>
      <c r="AT951" s="96"/>
      <c r="AU951" s="96"/>
      <c r="AV951" s="96"/>
      <c r="AW951" s="96"/>
      <c r="AX951" s="96"/>
      <c r="AY951" s="96"/>
      <c r="AZ951" s="96"/>
      <c r="BA951" s="96"/>
      <c r="BB951" s="96"/>
      <c r="BC951" s="96"/>
      <c r="BD951" s="96"/>
      <c r="BE951" s="96"/>
      <c r="BF951" s="96"/>
      <c r="BG951" s="96"/>
      <c r="BH951" s="96"/>
      <c r="BI951" s="96"/>
      <c r="BJ951" s="96"/>
      <c r="BK951" s="96"/>
      <c r="BL951" s="96"/>
      <c r="BM951" s="96"/>
      <c r="BN951" s="96"/>
      <c r="BO951" s="96"/>
      <c r="BP951" s="96"/>
      <c r="BQ951" s="96"/>
      <c r="BR951" s="96"/>
      <c r="BS951" s="96"/>
      <c r="BT951" s="96"/>
      <c r="BU951" s="96"/>
      <c r="BV951" s="96"/>
      <c r="BW951" s="96"/>
      <c r="BX951" s="96"/>
      <c r="BY951" s="96"/>
      <c r="BZ951" s="96"/>
      <c r="CA951" s="96"/>
      <c r="CB951" s="96"/>
      <c r="CC951" s="96"/>
      <c r="CD951" s="96"/>
      <c r="CE951" s="96"/>
      <c r="CF951" s="96"/>
      <c r="CG951" s="96"/>
      <c r="CH951" s="96"/>
      <c r="CI951" s="96"/>
      <c r="CJ951" s="96"/>
      <c r="CK951" s="96"/>
      <c r="CL951" s="96"/>
      <c r="CM951" s="96"/>
      <c r="CN951" s="96"/>
      <c r="CO951" s="96"/>
      <c r="CP951" s="96"/>
      <c r="CQ951" s="96"/>
      <c r="CR951" s="27"/>
      <c r="CS951" s="27"/>
      <c r="CT951" s="27"/>
      <c r="CU951" s="27"/>
      <c r="CV951" s="27"/>
      <c r="CW951" s="27"/>
      <c r="CX951" s="27"/>
      <c r="CY951" s="27"/>
      <c r="CZ951" s="27"/>
      <c r="DA951" s="27"/>
      <c r="DB951" s="27"/>
      <c r="DC951" s="27"/>
      <c r="DD951" s="27"/>
      <c r="DE951" s="27"/>
      <c r="DF951" s="27"/>
      <c r="DG951" s="27"/>
      <c r="DH951" s="27"/>
      <c r="DI951" s="27"/>
      <c r="DJ951" s="27"/>
      <c r="DK951" s="27"/>
      <c r="DL951" s="27"/>
      <c r="DM951" s="27"/>
      <c r="DN951" s="27"/>
      <c r="DO951" s="27"/>
      <c r="DP951" s="27"/>
      <c r="DQ951" s="27"/>
      <c r="DR951" s="27"/>
      <c r="DS951" s="27"/>
      <c r="DT951" s="27"/>
      <c r="DU951" s="27"/>
      <c r="DV951" s="27"/>
      <c r="DW951" s="27"/>
      <c r="DX951" s="27"/>
      <c r="DY951" s="27"/>
      <c r="DZ951" s="27"/>
      <c r="EA951" s="27"/>
      <c r="EB951" s="27"/>
      <c r="EC951" s="27"/>
      <c r="ED951" s="27"/>
      <c r="EE951" s="27"/>
      <c r="EF951" s="27"/>
      <c r="EG951" s="27"/>
      <c r="EH951" s="27"/>
      <c r="EI951" s="27"/>
      <c r="EJ951" s="27"/>
      <c r="EK951" s="27"/>
      <c r="EL951" s="27"/>
      <c r="EM951" s="27"/>
      <c r="EN951" s="27"/>
      <c r="EO951" s="27"/>
      <c r="EP951" s="27"/>
      <c r="EQ951" s="27"/>
      <c r="ER951" s="27"/>
      <c r="ES951" s="27"/>
      <c r="ET951" s="27"/>
      <c r="EU951" s="27"/>
      <c r="EV951" s="27"/>
      <c r="EW951" s="27"/>
      <c r="EX951" s="27"/>
      <c r="EY951" s="27"/>
      <c r="EZ951" s="27"/>
      <c r="FA951" s="27"/>
      <c r="FB951" s="27"/>
      <c r="FC951" s="27"/>
      <c r="FD951" s="27"/>
      <c r="FE951" s="27"/>
      <c r="FF951" s="27"/>
      <c r="FG951" s="27"/>
      <c r="FH951" s="27"/>
      <c r="FI951" s="27"/>
      <c r="FJ951" s="27"/>
      <c r="FK951" s="27"/>
      <c r="FL951" s="27"/>
      <c r="FM951" s="27"/>
      <c r="FN951" s="27"/>
      <c r="FO951" s="27"/>
      <c r="FP951" s="27"/>
      <c r="FQ951" s="27"/>
      <c r="FR951" s="27"/>
      <c r="FS951" s="27"/>
      <c r="FT951" s="27"/>
      <c r="FU951" s="27"/>
      <c r="FV951" s="27"/>
    </row>
    <row r="952" spans="1:178" s="31" customFormat="1" x14ac:dyDescent="0.25">
      <c r="A952" s="317"/>
      <c r="B952" s="318"/>
      <c r="C952" s="596"/>
      <c r="D952" s="596"/>
      <c r="E952" s="502"/>
      <c r="F952" s="320"/>
      <c r="G952" s="320"/>
      <c r="H952" s="320"/>
      <c r="I952" s="320"/>
      <c r="J952" s="597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  <c r="AA952" s="96"/>
      <c r="AB952" s="96"/>
      <c r="AC952" s="96"/>
      <c r="AD952" s="96"/>
      <c r="AE952" s="96"/>
      <c r="AF952" s="96"/>
      <c r="AG952" s="96"/>
      <c r="AH952" s="96"/>
      <c r="AI952" s="96"/>
      <c r="AJ952" s="96"/>
      <c r="AK952" s="96"/>
      <c r="AL952" s="96"/>
      <c r="AM952" s="96"/>
      <c r="AN952" s="96"/>
      <c r="AO952" s="96"/>
      <c r="AP952" s="96"/>
      <c r="AQ952" s="96"/>
      <c r="AR952" s="96"/>
      <c r="AS952" s="96"/>
      <c r="AT952" s="96"/>
      <c r="AU952" s="96"/>
      <c r="AV952" s="96"/>
      <c r="AW952" s="96"/>
      <c r="AX952" s="96"/>
      <c r="AY952" s="96"/>
      <c r="AZ952" s="96"/>
      <c r="BA952" s="96"/>
      <c r="BB952" s="96"/>
      <c r="BC952" s="96"/>
      <c r="BD952" s="96"/>
      <c r="BE952" s="96"/>
      <c r="BF952" s="96"/>
      <c r="BG952" s="96"/>
      <c r="BH952" s="96"/>
      <c r="BI952" s="96"/>
      <c r="BJ952" s="96"/>
      <c r="BK952" s="96"/>
      <c r="BL952" s="96"/>
      <c r="BM952" s="96"/>
      <c r="BN952" s="96"/>
      <c r="BO952" s="96"/>
      <c r="BP952" s="96"/>
      <c r="BQ952" s="96"/>
      <c r="BR952" s="96"/>
      <c r="BS952" s="96"/>
      <c r="BT952" s="96"/>
      <c r="BU952" s="96"/>
      <c r="BV952" s="96"/>
      <c r="BW952" s="96"/>
      <c r="BX952" s="96"/>
      <c r="BY952" s="96"/>
      <c r="BZ952" s="96"/>
      <c r="CA952" s="96"/>
      <c r="CB952" s="96"/>
      <c r="CC952" s="96"/>
      <c r="CD952" s="96"/>
      <c r="CE952" s="96"/>
      <c r="CF952" s="96"/>
      <c r="CG952" s="96"/>
      <c r="CH952" s="96"/>
      <c r="CI952" s="96"/>
      <c r="CJ952" s="96"/>
      <c r="CK952" s="96"/>
      <c r="CL952" s="96"/>
      <c r="CM952" s="96"/>
      <c r="CN952" s="96"/>
      <c r="CO952" s="96"/>
      <c r="CP952" s="96"/>
      <c r="CQ952" s="96"/>
      <c r="CR952" s="27"/>
      <c r="CS952" s="27"/>
      <c r="CT952" s="27"/>
      <c r="CU952" s="27"/>
      <c r="CV952" s="27"/>
      <c r="CW952" s="27"/>
      <c r="CX952" s="27"/>
      <c r="CY952" s="27"/>
      <c r="CZ952" s="27"/>
      <c r="DA952" s="27"/>
      <c r="DB952" s="27"/>
      <c r="DC952" s="27"/>
      <c r="DD952" s="27"/>
      <c r="DE952" s="27"/>
      <c r="DF952" s="27"/>
      <c r="DG952" s="27"/>
      <c r="DH952" s="27"/>
      <c r="DI952" s="27"/>
      <c r="DJ952" s="27"/>
      <c r="DK952" s="27"/>
      <c r="DL952" s="27"/>
      <c r="DM952" s="27"/>
      <c r="DN952" s="27"/>
      <c r="DO952" s="27"/>
      <c r="DP952" s="27"/>
      <c r="DQ952" s="27"/>
      <c r="DR952" s="27"/>
      <c r="DS952" s="27"/>
      <c r="DT952" s="27"/>
      <c r="DU952" s="27"/>
      <c r="DV952" s="27"/>
      <c r="DW952" s="27"/>
      <c r="DX952" s="27"/>
      <c r="DY952" s="27"/>
      <c r="DZ952" s="27"/>
      <c r="EA952" s="27"/>
      <c r="EB952" s="27"/>
      <c r="EC952" s="27"/>
      <c r="ED952" s="27"/>
      <c r="EE952" s="27"/>
      <c r="EF952" s="27"/>
      <c r="EG952" s="27"/>
      <c r="EH952" s="27"/>
      <c r="EI952" s="27"/>
      <c r="EJ952" s="27"/>
      <c r="EK952" s="27"/>
      <c r="EL952" s="27"/>
      <c r="EM952" s="27"/>
      <c r="EN952" s="27"/>
      <c r="EO952" s="27"/>
      <c r="EP952" s="27"/>
      <c r="EQ952" s="27"/>
      <c r="ER952" s="27"/>
      <c r="ES952" s="27"/>
      <c r="ET952" s="27"/>
      <c r="EU952" s="27"/>
      <c r="EV952" s="27"/>
      <c r="EW952" s="27"/>
      <c r="EX952" s="27"/>
      <c r="EY952" s="27"/>
      <c r="EZ952" s="27"/>
      <c r="FA952" s="27"/>
      <c r="FB952" s="27"/>
      <c r="FC952" s="27"/>
      <c r="FD952" s="27"/>
      <c r="FE952" s="27"/>
      <c r="FF952" s="27"/>
      <c r="FG952" s="27"/>
      <c r="FH952" s="27"/>
      <c r="FI952" s="27"/>
      <c r="FJ952" s="27"/>
      <c r="FK952" s="27"/>
      <c r="FL952" s="27"/>
      <c r="FM952" s="27"/>
      <c r="FN952" s="27"/>
      <c r="FO952" s="27"/>
      <c r="FP952" s="27"/>
      <c r="FQ952" s="27"/>
      <c r="FR952" s="27"/>
      <c r="FS952" s="27"/>
      <c r="FT952" s="27"/>
      <c r="FU952" s="27"/>
      <c r="FV952" s="27"/>
    </row>
    <row r="953" spans="1:178" s="31" customFormat="1" x14ac:dyDescent="0.25">
      <c r="A953" s="317"/>
      <c r="B953" s="318"/>
      <c r="C953" s="596"/>
      <c r="D953" s="596"/>
      <c r="E953" s="502"/>
      <c r="F953" s="320"/>
      <c r="G953" s="320"/>
      <c r="H953" s="320"/>
      <c r="I953" s="320"/>
      <c r="J953" s="597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  <c r="AA953" s="96"/>
      <c r="AB953" s="96"/>
      <c r="AC953" s="96"/>
      <c r="AD953" s="96"/>
      <c r="AE953" s="96"/>
      <c r="AF953" s="96"/>
      <c r="AG953" s="96"/>
      <c r="AH953" s="96"/>
      <c r="AI953" s="96"/>
      <c r="AJ953" s="96"/>
      <c r="AK953" s="96"/>
      <c r="AL953" s="96"/>
      <c r="AM953" s="96"/>
      <c r="AN953" s="96"/>
      <c r="AO953" s="96"/>
      <c r="AP953" s="96"/>
      <c r="AQ953" s="96"/>
      <c r="AR953" s="96"/>
      <c r="AS953" s="96"/>
      <c r="AT953" s="96"/>
      <c r="AU953" s="96"/>
      <c r="AV953" s="96"/>
      <c r="AW953" s="96"/>
      <c r="AX953" s="96"/>
      <c r="AY953" s="96"/>
      <c r="AZ953" s="96"/>
      <c r="BA953" s="96"/>
      <c r="BB953" s="96"/>
      <c r="BC953" s="96"/>
      <c r="BD953" s="96"/>
      <c r="BE953" s="96"/>
      <c r="BF953" s="96"/>
      <c r="BG953" s="96"/>
      <c r="BH953" s="96"/>
      <c r="BI953" s="96"/>
      <c r="BJ953" s="96"/>
      <c r="BK953" s="96"/>
      <c r="BL953" s="96"/>
      <c r="BM953" s="96"/>
      <c r="BN953" s="96"/>
      <c r="BO953" s="96"/>
      <c r="BP953" s="96"/>
      <c r="BQ953" s="96"/>
      <c r="BR953" s="96"/>
      <c r="BS953" s="96"/>
      <c r="BT953" s="96"/>
      <c r="BU953" s="96"/>
      <c r="BV953" s="96"/>
      <c r="BW953" s="96"/>
      <c r="BX953" s="96"/>
      <c r="BY953" s="96"/>
      <c r="BZ953" s="96"/>
      <c r="CA953" s="96"/>
      <c r="CB953" s="96"/>
      <c r="CC953" s="96"/>
      <c r="CD953" s="96"/>
      <c r="CE953" s="96"/>
      <c r="CF953" s="96"/>
      <c r="CG953" s="96"/>
      <c r="CH953" s="96"/>
      <c r="CI953" s="96"/>
      <c r="CJ953" s="96"/>
      <c r="CK953" s="96"/>
      <c r="CL953" s="96"/>
      <c r="CM953" s="96"/>
      <c r="CN953" s="96"/>
      <c r="CO953" s="96"/>
      <c r="CP953" s="96"/>
      <c r="CQ953" s="96"/>
      <c r="CR953" s="27"/>
      <c r="CS953" s="27"/>
      <c r="CT953" s="27"/>
      <c r="CU953" s="27"/>
      <c r="CV953" s="27"/>
      <c r="CW953" s="27"/>
      <c r="CX953" s="27"/>
      <c r="CY953" s="27"/>
      <c r="CZ953" s="27"/>
      <c r="DA953" s="27"/>
      <c r="DB953" s="27"/>
      <c r="DC953" s="27"/>
      <c r="DD953" s="27"/>
      <c r="DE953" s="27"/>
      <c r="DF953" s="27"/>
      <c r="DG953" s="27"/>
      <c r="DH953" s="27"/>
      <c r="DI953" s="27"/>
      <c r="DJ953" s="27"/>
      <c r="DK953" s="27"/>
      <c r="DL953" s="27"/>
      <c r="DM953" s="27"/>
      <c r="DN953" s="27"/>
      <c r="DO953" s="27"/>
      <c r="DP953" s="27"/>
      <c r="DQ953" s="27"/>
      <c r="DR953" s="27"/>
      <c r="DS953" s="27"/>
      <c r="DT953" s="27"/>
      <c r="DU953" s="27"/>
      <c r="DV953" s="27"/>
      <c r="DW953" s="27"/>
      <c r="DX953" s="27"/>
      <c r="DY953" s="27"/>
      <c r="DZ953" s="27"/>
      <c r="EA953" s="27"/>
      <c r="EB953" s="27"/>
      <c r="EC953" s="27"/>
      <c r="ED953" s="27"/>
      <c r="EE953" s="27"/>
      <c r="EF953" s="27"/>
      <c r="EG953" s="27"/>
      <c r="EH953" s="27"/>
      <c r="EI953" s="27"/>
      <c r="EJ953" s="27"/>
      <c r="EK953" s="27"/>
      <c r="EL953" s="27"/>
      <c r="EM953" s="27"/>
      <c r="EN953" s="27"/>
      <c r="EO953" s="27"/>
      <c r="EP953" s="27"/>
      <c r="EQ953" s="27"/>
      <c r="ER953" s="27"/>
      <c r="ES953" s="27"/>
      <c r="ET953" s="27"/>
      <c r="EU953" s="27"/>
      <c r="EV953" s="27"/>
      <c r="EW953" s="27"/>
      <c r="EX953" s="27"/>
      <c r="EY953" s="27"/>
      <c r="EZ953" s="27"/>
      <c r="FA953" s="27"/>
      <c r="FB953" s="27"/>
      <c r="FC953" s="27"/>
      <c r="FD953" s="27"/>
      <c r="FE953" s="27"/>
      <c r="FF953" s="27"/>
      <c r="FG953" s="27"/>
      <c r="FH953" s="27"/>
      <c r="FI953" s="27"/>
      <c r="FJ953" s="27"/>
      <c r="FK953" s="27"/>
      <c r="FL953" s="27"/>
      <c r="FM953" s="27"/>
      <c r="FN953" s="27"/>
      <c r="FO953" s="27"/>
      <c r="FP953" s="27"/>
      <c r="FQ953" s="27"/>
      <c r="FR953" s="27"/>
      <c r="FS953" s="27"/>
      <c r="FT953" s="27"/>
      <c r="FU953" s="27"/>
      <c r="FV953" s="27"/>
    </row>
    <row r="954" spans="1:178" s="31" customFormat="1" x14ac:dyDescent="0.25">
      <c r="A954" s="317"/>
      <c r="B954" s="318"/>
      <c r="C954" s="596"/>
      <c r="D954" s="596"/>
      <c r="E954" s="318"/>
      <c r="F954" s="320"/>
      <c r="G954" s="320"/>
      <c r="H954" s="320"/>
      <c r="I954" s="320"/>
      <c r="J954" s="597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  <c r="AA954" s="96"/>
      <c r="AB954" s="96"/>
      <c r="AC954" s="96"/>
      <c r="AD954" s="96"/>
      <c r="AE954" s="96"/>
      <c r="AF954" s="96"/>
      <c r="AG954" s="96"/>
      <c r="AH954" s="96"/>
      <c r="AI954" s="96"/>
      <c r="AJ954" s="96"/>
      <c r="AK954" s="96"/>
      <c r="AL954" s="96"/>
      <c r="AM954" s="96"/>
      <c r="AN954" s="96"/>
      <c r="AO954" s="96"/>
      <c r="AP954" s="96"/>
      <c r="AQ954" s="96"/>
      <c r="AR954" s="96"/>
      <c r="AS954" s="96"/>
      <c r="AT954" s="96"/>
      <c r="AU954" s="96"/>
      <c r="AV954" s="96"/>
      <c r="AW954" s="96"/>
      <c r="AX954" s="96"/>
      <c r="AY954" s="96"/>
      <c r="AZ954" s="96"/>
      <c r="BA954" s="96"/>
      <c r="BB954" s="96"/>
      <c r="BC954" s="96"/>
      <c r="BD954" s="96"/>
      <c r="BE954" s="96"/>
      <c r="BF954" s="96"/>
      <c r="BG954" s="96"/>
      <c r="BH954" s="96"/>
      <c r="BI954" s="96"/>
      <c r="BJ954" s="96"/>
      <c r="BK954" s="96"/>
      <c r="BL954" s="96"/>
      <c r="BM954" s="96"/>
      <c r="BN954" s="96"/>
      <c r="BO954" s="96"/>
      <c r="BP954" s="96"/>
      <c r="BQ954" s="96"/>
      <c r="BR954" s="96"/>
      <c r="BS954" s="96"/>
      <c r="BT954" s="96"/>
      <c r="BU954" s="96"/>
      <c r="BV954" s="96"/>
      <c r="BW954" s="96"/>
      <c r="BX954" s="96"/>
      <c r="BY954" s="96"/>
      <c r="BZ954" s="96"/>
      <c r="CA954" s="96"/>
      <c r="CB954" s="96"/>
      <c r="CC954" s="96"/>
      <c r="CD954" s="96"/>
      <c r="CE954" s="96"/>
      <c r="CF954" s="96"/>
      <c r="CG954" s="96"/>
      <c r="CH954" s="96"/>
      <c r="CI954" s="96"/>
      <c r="CJ954" s="96"/>
      <c r="CK954" s="96"/>
      <c r="CL954" s="96"/>
      <c r="CM954" s="96"/>
      <c r="CN954" s="96"/>
      <c r="CO954" s="96"/>
      <c r="CP954" s="96"/>
      <c r="CQ954" s="96"/>
      <c r="CR954" s="27"/>
      <c r="CS954" s="27"/>
      <c r="CT954" s="27"/>
      <c r="CU954" s="27"/>
      <c r="CV954" s="27"/>
      <c r="CW954" s="27"/>
      <c r="CX954" s="27"/>
      <c r="CY954" s="27"/>
      <c r="CZ954" s="27"/>
      <c r="DA954" s="27"/>
      <c r="DB954" s="27"/>
      <c r="DC954" s="27"/>
      <c r="DD954" s="27"/>
      <c r="DE954" s="27"/>
      <c r="DF954" s="27"/>
      <c r="DG954" s="27"/>
      <c r="DH954" s="27"/>
      <c r="DI954" s="27"/>
      <c r="DJ954" s="27"/>
      <c r="DK954" s="27"/>
      <c r="DL954" s="27"/>
      <c r="DM954" s="27"/>
      <c r="DN954" s="27"/>
      <c r="DO954" s="27"/>
      <c r="DP954" s="27"/>
      <c r="DQ954" s="27"/>
      <c r="DR954" s="27"/>
      <c r="DS954" s="27"/>
      <c r="DT954" s="27"/>
      <c r="DU954" s="27"/>
      <c r="DV954" s="27"/>
      <c r="DW954" s="27"/>
      <c r="DX954" s="27"/>
      <c r="DY954" s="27"/>
      <c r="DZ954" s="27"/>
      <c r="EA954" s="27"/>
      <c r="EB954" s="27"/>
      <c r="EC954" s="27"/>
      <c r="ED954" s="27"/>
      <c r="EE954" s="27"/>
      <c r="EF954" s="27"/>
      <c r="EG954" s="27"/>
      <c r="EH954" s="27"/>
      <c r="EI954" s="27"/>
      <c r="EJ954" s="27"/>
      <c r="EK954" s="27"/>
      <c r="EL954" s="27"/>
      <c r="EM954" s="27"/>
      <c r="EN954" s="27"/>
      <c r="EO954" s="27"/>
      <c r="EP954" s="27"/>
      <c r="EQ954" s="27"/>
      <c r="ER954" s="27"/>
      <c r="ES954" s="27"/>
      <c r="ET954" s="27"/>
      <c r="EU954" s="27"/>
      <c r="EV954" s="27"/>
      <c r="EW954" s="27"/>
      <c r="EX954" s="27"/>
      <c r="EY954" s="27"/>
      <c r="EZ954" s="27"/>
      <c r="FA954" s="27"/>
      <c r="FB954" s="27"/>
      <c r="FC954" s="27"/>
      <c r="FD954" s="27"/>
      <c r="FE954" s="27"/>
      <c r="FF954" s="27"/>
      <c r="FG954" s="27"/>
      <c r="FH954" s="27"/>
      <c r="FI954" s="27"/>
      <c r="FJ954" s="27"/>
      <c r="FK954" s="27"/>
      <c r="FL954" s="27"/>
      <c r="FM954" s="27"/>
      <c r="FN954" s="27"/>
      <c r="FO954" s="27"/>
      <c r="FP954" s="27"/>
      <c r="FQ954" s="27"/>
      <c r="FR954" s="27"/>
      <c r="FS954" s="27"/>
      <c r="FT954" s="27"/>
      <c r="FU954" s="27"/>
      <c r="FV954" s="27"/>
    </row>
    <row r="955" spans="1:178" s="31" customFormat="1" x14ac:dyDescent="0.25">
      <c r="A955" s="317"/>
      <c r="B955" s="318"/>
      <c r="C955" s="596"/>
      <c r="D955" s="596"/>
      <c r="E955" s="318"/>
      <c r="F955" s="320"/>
      <c r="G955" s="320"/>
      <c r="H955" s="320"/>
      <c r="I955" s="320"/>
      <c r="J955" s="597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  <c r="AA955" s="96"/>
      <c r="AB955" s="96"/>
      <c r="AC955" s="96"/>
      <c r="AD955" s="96"/>
      <c r="AE955" s="96"/>
      <c r="AF955" s="96"/>
      <c r="AG955" s="96"/>
      <c r="AH955" s="96"/>
      <c r="AI955" s="96"/>
      <c r="AJ955" s="96"/>
      <c r="AK955" s="96"/>
      <c r="AL955" s="96"/>
      <c r="AM955" s="96"/>
      <c r="AN955" s="96"/>
      <c r="AO955" s="96"/>
      <c r="AP955" s="96"/>
      <c r="AQ955" s="96"/>
      <c r="AR955" s="96"/>
      <c r="AS955" s="96"/>
      <c r="AT955" s="96"/>
      <c r="AU955" s="96"/>
      <c r="AV955" s="96"/>
      <c r="AW955" s="96"/>
      <c r="AX955" s="96"/>
      <c r="AY955" s="96"/>
      <c r="AZ955" s="96"/>
      <c r="BA955" s="96"/>
      <c r="BB955" s="96"/>
      <c r="BC955" s="96"/>
      <c r="BD955" s="96"/>
      <c r="BE955" s="96"/>
      <c r="BF955" s="96"/>
      <c r="BG955" s="96"/>
      <c r="BH955" s="96"/>
      <c r="BI955" s="96"/>
      <c r="BJ955" s="96"/>
      <c r="BK955" s="96"/>
      <c r="BL955" s="96"/>
      <c r="BM955" s="96"/>
      <c r="BN955" s="96"/>
      <c r="BO955" s="96"/>
      <c r="BP955" s="96"/>
      <c r="BQ955" s="96"/>
      <c r="BR955" s="96"/>
      <c r="BS955" s="96"/>
      <c r="BT955" s="96"/>
      <c r="BU955" s="96"/>
      <c r="BV955" s="96"/>
      <c r="BW955" s="96"/>
      <c r="BX955" s="96"/>
      <c r="BY955" s="96"/>
      <c r="BZ955" s="96"/>
      <c r="CA955" s="96"/>
      <c r="CB955" s="96"/>
      <c r="CC955" s="96"/>
      <c r="CD955" s="96"/>
      <c r="CE955" s="96"/>
      <c r="CF955" s="96"/>
      <c r="CG955" s="96"/>
      <c r="CH955" s="96"/>
      <c r="CI955" s="96"/>
      <c r="CJ955" s="96"/>
      <c r="CK955" s="96"/>
      <c r="CL955" s="96"/>
      <c r="CM955" s="96"/>
      <c r="CN955" s="96"/>
      <c r="CO955" s="96"/>
      <c r="CP955" s="96"/>
      <c r="CQ955" s="96"/>
      <c r="CR955" s="27"/>
      <c r="CS955" s="27"/>
      <c r="CT955" s="27"/>
      <c r="CU955" s="27"/>
      <c r="CV955" s="27"/>
      <c r="CW955" s="27"/>
      <c r="CX955" s="27"/>
      <c r="CY955" s="27"/>
      <c r="CZ955" s="27"/>
      <c r="DA955" s="27"/>
      <c r="DB955" s="27"/>
      <c r="DC955" s="27"/>
      <c r="DD955" s="27"/>
      <c r="DE955" s="27"/>
      <c r="DF955" s="27"/>
      <c r="DG955" s="27"/>
      <c r="DH955" s="27"/>
      <c r="DI955" s="27"/>
      <c r="DJ955" s="27"/>
      <c r="DK955" s="27"/>
      <c r="DL955" s="27"/>
      <c r="DM955" s="27"/>
      <c r="DN955" s="27"/>
      <c r="DO955" s="27"/>
      <c r="DP955" s="27"/>
      <c r="DQ955" s="27"/>
      <c r="DR955" s="27"/>
      <c r="DS955" s="27"/>
      <c r="DT955" s="27"/>
      <c r="DU955" s="27"/>
      <c r="DV955" s="27"/>
      <c r="DW955" s="27"/>
      <c r="DX955" s="27"/>
      <c r="DY955" s="27"/>
      <c r="DZ955" s="27"/>
      <c r="EA955" s="27"/>
      <c r="EB955" s="27"/>
      <c r="EC955" s="27"/>
      <c r="ED955" s="27"/>
      <c r="EE955" s="27"/>
      <c r="EF955" s="27"/>
      <c r="EG955" s="27"/>
      <c r="EH955" s="27"/>
      <c r="EI955" s="27"/>
      <c r="EJ955" s="27"/>
      <c r="EK955" s="27"/>
      <c r="EL955" s="27"/>
      <c r="EM955" s="27"/>
      <c r="EN955" s="27"/>
      <c r="EO955" s="27"/>
      <c r="EP955" s="27"/>
      <c r="EQ955" s="27"/>
      <c r="ER955" s="27"/>
      <c r="ES955" s="27"/>
      <c r="ET955" s="27"/>
      <c r="EU955" s="27"/>
      <c r="EV955" s="27"/>
      <c r="EW955" s="27"/>
      <c r="EX955" s="27"/>
      <c r="EY955" s="27"/>
      <c r="EZ955" s="27"/>
      <c r="FA955" s="27"/>
      <c r="FB955" s="27"/>
      <c r="FC955" s="27"/>
      <c r="FD955" s="27"/>
      <c r="FE955" s="27"/>
      <c r="FF955" s="27"/>
      <c r="FG955" s="27"/>
      <c r="FH955" s="27"/>
      <c r="FI955" s="27"/>
      <c r="FJ955" s="27"/>
      <c r="FK955" s="27"/>
      <c r="FL955" s="27"/>
      <c r="FM955" s="27"/>
      <c r="FN955" s="27"/>
      <c r="FO955" s="27"/>
      <c r="FP955" s="27"/>
      <c r="FQ955" s="27"/>
      <c r="FR955" s="27"/>
      <c r="FS955" s="27"/>
      <c r="FT955" s="27"/>
      <c r="FU955" s="27"/>
      <c r="FV955" s="27"/>
    </row>
    <row r="956" spans="1:178" s="31" customFormat="1" x14ac:dyDescent="0.25">
      <c r="A956" s="317"/>
      <c r="B956" s="318"/>
      <c r="C956" s="596"/>
      <c r="D956" s="596"/>
      <c r="E956" s="318"/>
      <c r="F956" s="320"/>
      <c r="G956" s="320"/>
      <c r="H956" s="320"/>
      <c r="I956" s="320"/>
      <c r="J956" s="597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  <c r="AA956" s="96"/>
      <c r="AB956" s="96"/>
      <c r="AC956" s="96"/>
      <c r="AD956" s="96"/>
      <c r="AE956" s="96"/>
      <c r="AF956" s="96"/>
      <c r="AG956" s="96"/>
      <c r="AH956" s="96"/>
      <c r="AI956" s="96"/>
      <c r="AJ956" s="96"/>
      <c r="AK956" s="96"/>
      <c r="AL956" s="96"/>
      <c r="AM956" s="96"/>
      <c r="AN956" s="96"/>
      <c r="AO956" s="96"/>
      <c r="AP956" s="96"/>
      <c r="AQ956" s="96"/>
      <c r="AR956" s="96"/>
      <c r="AS956" s="96"/>
      <c r="AT956" s="96"/>
      <c r="AU956" s="96"/>
      <c r="AV956" s="96"/>
      <c r="AW956" s="96"/>
      <c r="AX956" s="96"/>
      <c r="AY956" s="96"/>
      <c r="AZ956" s="96"/>
      <c r="BA956" s="96"/>
      <c r="BB956" s="96"/>
      <c r="BC956" s="96"/>
      <c r="BD956" s="96"/>
      <c r="BE956" s="96"/>
      <c r="BF956" s="96"/>
      <c r="BG956" s="96"/>
      <c r="BH956" s="96"/>
      <c r="BI956" s="96"/>
      <c r="BJ956" s="96"/>
      <c r="BK956" s="96"/>
      <c r="BL956" s="96"/>
      <c r="BM956" s="96"/>
      <c r="BN956" s="96"/>
      <c r="BO956" s="96"/>
      <c r="BP956" s="96"/>
      <c r="BQ956" s="96"/>
      <c r="BR956" s="96"/>
      <c r="BS956" s="96"/>
      <c r="BT956" s="96"/>
      <c r="BU956" s="96"/>
      <c r="BV956" s="96"/>
      <c r="BW956" s="96"/>
      <c r="BX956" s="96"/>
      <c r="BY956" s="96"/>
      <c r="BZ956" s="96"/>
      <c r="CA956" s="96"/>
      <c r="CB956" s="96"/>
      <c r="CC956" s="96"/>
      <c r="CD956" s="96"/>
      <c r="CE956" s="96"/>
      <c r="CF956" s="96"/>
      <c r="CG956" s="96"/>
      <c r="CH956" s="96"/>
      <c r="CI956" s="96"/>
      <c r="CJ956" s="96"/>
      <c r="CK956" s="96"/>
      <c r="CL956" s="96"/>
      <c r="CM956" s="96"/>
      <c r="CN956" s="96"/>
      <c r="CO956" s="96"/>
      <c r="CP956" s="96"/>
      <c r="CQ956" s="96"/>
      <c r="CR956" s="27"/>
      <c r="CS956" s="27"/>
      <c r="CT956" s="27"/>
      <c r="CU956" s="27"/>
      <c r="CV956" s="27"/>
      <c r="CW956" s="27"/>
      <c r="CX956" s="27"/>
      <c r="CY956" s="27"/>
      <c r="CZ956" s="27"/>
      <c r="DA956" s="27"/>
      <c r="DB956" s="27"/>
      <c r="DC956" s="27"/>
      <c r="DD956" s="27"/>
      <c r="DE956" s="27"/>
      <c r="DF956" s="27"/>
      <c r="DG956" s="27"/>
      <c r="DH956" s="27"/>
      <c r="DI956" s="27"/>
      <c r="DJ956" s="27"/>
      <c r="DK956" s="27"/>
      <c r="DL956" s="27"/>
      <c r="DM956" s="27"/>
      <c r="DN956" s="27"/>
      <c r="DO956" s="27"/>
      <c r="DP956" s="27"/>
      <c r="DQ956" s="27"/>
      <c r="DR956" s="27"/>
      <c r="DS956" s="27"/>
      <c r="DT956" s="27"/>
      <c r="DU956" s="27"/>
      <c r="DV956" s="27"/>
      <c r="DW956" s="27"/>
      <c r="DX956" s="27"/>
      <c r="DY956" s="27"/>
      <c r="DZ956" s="27"/>
      <c r="EA956" s="27"/>
      <c r="EB956" s="27"/>
      <c r="EC956" s="27"/>
      <c r="ED956" s="27"/>
      <c r="EE956" s="27"/>
      <c r="EF956" s="27"/>
      <c r="EG956" s="27"/>
      <c r="EH956" s="27"/>
      <c r="EI956" s="27"/>
      <c r="EJ956" s="27"/>
      <c r="EK956" s="27"/>
      <c r="EL956" s="27"/>
      <c r="EM956" s="27"/>
      <c r="EN956" s="27"/>
      <c r="EO956" s="27"/>
      <c r="EP956" s="27"/>
      <c r="EQ956" s="27"/>
      <c r="ER956" s="27"/>
      <c r="ES956" s="27"/>
      <c r="ET956" s="27"/>
      <c r="EU956" s="27"/>
      <c r="EV956" s="27"/>
      <c r="EW956" s="27"/>
      <c r="EX956" s="27"/>
      <c r="EY956" s="27"/>
      <c r="EZ956" s="27"/>
      <c r="FA956" s="27"/>
      <c r="FB956" s="27"/>
      <c r="FC956" s="27"/>
      <c r="FD956" s="27"/>
      <c r="FE956" s="27"/>
      <c r="FF956" s="27"/>
      <c r="FG956" s="27"/>
      <c r="FH956" s="27"/>
      <c r="FI956" s="27"/>
      <c r="FJ956" s="27"/>
      <c r="FK956" s="27"/>
      <c r="FL956" s="27"/>
      <c r="FM956" s="27"/>
      <c r="FN956" s="27"/>
      <c r="FO956" s="27"/>
      <c r="FP956" s="27"/>
      <c r="FQ956" s="27"/>
      <c r="FR956" s="27"/>
      <c r="FS956" s="27"/>
      <c r="FT956" s="27"/>
      <c r="FU956" s="27"/>
      <c r="FV956" s="27"/>
    </row>
    <row r="957" spans="1:178" s="31" customFormat="1" x14ac:dyDescent="0.25">
      <c r="A957" s="317"/>
      <c r="B957" s="318"/>
      <c r="C957" s="596"/>
      <c r="D957" s="596"/>
      <c r="E957" s="318"/>
      <c r="F957" s="320"/>
      <c r="G957" s="320"/>
      <c r="H957" s="320"/>
      <c r="I957" s="320"/>
      <c r="J957" s="597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  <c r="AA957" s="96"/>
      <c r="AB957" s="96"/>
      <c r="AC957" s="96"/>
      <c r="AD957" s="96"/>
      <c r="AE957" s="96"/>
      <c r="AF957" s="96"/>
      <c r="AG957" s="96"/>
      <c r="AH957" s="96"/>
      <c r="AI957" s="96"/>
      <c r="AJ957" s="96"/>
      <c r="AK957" s="96"/>
      <c r="AL957" s="96"/>
      <c r="AM957" s="96"/>
      <c r="AN957" s="96"/>
      <c r="AO957" s="96"/>
      <c r="AP957" s="96"/>
      <c r="AQ957" s="96"/>
      <c r="AR957" s="96"/>
      <c r="AS957" s="96"/>
      <c r="AT957" s="96"/>
      <c r="AU957" s="96"/>
      <c r="AV957" s="96"/>
      <c r="AW957" s="96"/>
      <c r="AX957" s="96"/>
      <c r="AY957" s="96"/>
      <c r="AZ957" s="96"/>
      <c r="BA957" s="96"/>
      <c r="BB957" s="96"/>
      <c r="BC957" s="96"/>
      <c r="BD957" s="96"/>
      <c r="BE957" s="96"/>
      <c r="BF957" s="96"/>
      <c r="BG957" s="96"/>
      <c r="BH957" s="96"/>
      <c r="BI957" s="96"/>
      <c r="BJ957" s="96"/>
      <c r="BK957" s="96"/>
      <c r="BL957" s="96"/>
      <c r="BM957" s="96"/>
      <c r="BN957" s="96"/>
      <c r="BO957" s="96"/>
      <c r="BP957" s="96"/>
      <c r="BQ957" s="96"/>
      <c r="BR957" s="96"/>
      <c r="BS957" s="96"/>
      <c r="BT957" s="96"/>
      <c r="BU957" s="96"/>
      <c r="BV957" s="96"/>
      <c r="BW957" s="96"/>
      <c r="BX957" s="96"/>
      <c r="BY957" s="96"/>
      <c r="BZ957" s="96"/>
      <c r="CA957" s="96"/>
      <c r="CB957" s="96"/>
      <c r="CC957" s="96"/>
      <c r="CD957" s="96"/>
      <c r="CE957" s="96"/>
      <c r="CF957" s="96"/>
      <c r="CG957" s="96"/>
      <c r="CH957" s="96"/>
      <c r="CI957" s="96"/>
      <c r="CJ957" s="96"/>
      <c r="CK957" s="96"/>
      <c r="CL957" s="96"/>
      <c r="CM957" s="96"/>
      <c r="CN957" s="96"/>
      <c r="CO957" s="96"/>
      <c r="CP957" s="96"/>
      <c r="CQ957" s="96"/>
      <c r="CR957" s="27"/>
      <c r="CS957" s="27"/>
      <c r="CT957" s="27"/>
      <c r="CU957" s="27"/>
      <c r="CV957" s="27"/>
      <c r="CW957" s="27"/>
      <c r="CX957" s="27"/>
      <c r="CY957" s="27"/>
      <c r="CZ957" s="27"/>
      <c r="DA957" s="27"/>
      <c r="DB957" s="27"/>
      <c r="DC957" s="27"/>
      <c r="DD957" s="27"/>
      <c r="DE957" s="27"/>
      <c r="DF957" s="27"/>
      <c r="DG957" s="27"/>
      <c r="DH957" s="27"/>
      <c r="DI957" s="27"/>
      <c r="DJ957" s="27"/>
      <c r="DK957" s="27"/>
      <c r="DL957" s="27"/>
      <c r="DM957" s="27"/>
      <c r="DN957" s="27"/>
      <c r="DO957" s="27"/>
      <c r="DP957" s="27"/>
      <c r="DQ957" s="27"/>
      <c r="DR957" s="27"/>
      <c r="DS957" s="27"/>
      <c r="DT957" s="27"/>
      <c r="DU957" s="27"/>
      <c r="DV957" s="27"/>
      <c r="DW957" s="27"/>
      <c r="DX957" s="27"/>
      <c r="DY957" s="27"/>
      <c r="DZ957" s="27"/>
      <c r="EA957" s="27"/>
      <c r="EB957" s="27"/>
      <c r="EC957" s="27"/>
      <c r="ED957" s="27"/>
      <c r="EE957" s="27"/>
      <c r="EF957" s="27"/>
      <c r="EG957" s="27"/>
      <c r="EH957" s="27"/>
      <c r="EI957" s="27"/>
      <c r="EJ957" s="27"/>
      <c r="EK957" s="27"/>
      <c r="EL957" s="27"/>
      <c r="EM957" s="27"/>
      <c r="EN957" s="27"/>
      <c r="EO957" s="27"/>
      <c r="EP957" s="27"/>
      <c r="EQ957" s="27"/>
      <c r="ER957" s="27"/>
      <c r="ES957" s="27"/>
      <c r="ET957" s="27"/>
      <c r="EU957" s="27"/>
      <c r="EV957" s="27"/>
      <c r="EW957" s="27"/>
      <c r="EX957" s="27"/>
      <c r="EY957" s="27"/>
      <c r="EZ957" s="27"/>
      <c r="FA957" s="27"/>
      <c r="FB957" s="27"/>
      <c r="FC957" s="27"/>
      <c r="FD957" s="27"/>
      <c r="FE957" s="27"/>
      <c r="FF957" s="27"/>
      <c r="FG957" s="27"/>
      <c r="FH957" s="27"/>
      <c r="FI957" s="27"/>
      <c r="FJ957" s="27"/>
      <c r="FK957" s="27"/>
      <c r="FL957" s="27"/>
      <c r="FM957" s="27"/>
      <c r="FN957" s="27"/>
      <c r="FO957" s="27"/>
      <c r="FP957" s="27"/>
      <c r="FQ957" s="27"/>
      <c r="FR957" s="27"/>
      <c r="FS957" s="27"/>
      <c r="FT957" s="27"/>
      <c r="FU957" s="27"/>
      <c r="FV957" s="27"/>
    </row>
    <row r="958" spans="1:178" s="31" customFormat="1" x14ac:dyDescent="0.25">
      <c r="A958" s="317"/>
      <c r="B958" s="318"/>
      <c r="C958" s="596"/>
      <c r="D958" s="596"/>
      <c r="E958" s="318"/>
      <c r="F958" s="320"/>
      <c r="G958" s="320"/>
      <c r="H958" s="320"/>
      <c r="I958" s="320"/>
      <c r="J958" s="597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  <c r="AA958" s="96"/>
      <c r="AB958" s="96"/>
      <c r="AC958" s="96"/>
      <c r="AD958" s="96"/>
      <c r="AE958" s="96"/>
      <c r="AF958" s="96"/>
      <c r="AG958" s="96"/>
      <c r="AH958" s="96"/>
      <c r="AI958" s="96"/>
      <c r="AJ958" s="96"/>
      <c r="AK958" s="96"/>
      <c r="AL958" s="96"/>
      <c r="AM958" s="96"/>
      <c r="AN958" s="96"/>
      <c r="AO958" s="96"/>
      <c r="AP958" s="96"/>
      <c r="AQ958" s="96"/>
      <c r="AR958" s="96"/>
      <c r="AS958" s="96"/>
      <c r="AT958" s="96"/>
      <c r="AU958" s="96"/>
      <c r="AV958" s="96"/>
      <c r="AW958" s="96"/>
      <c r="AX958" s="96"/>
      <c r="AY958" s="96"/>
      <c r="AZ958" s="96"/>
      <c r="BA958" s="96"/>
      <c r="BB958" s="96"/>
      <c r="BC958" s="96"/>
      <c r="BD958" s="96"/>
      <c r="BE958" s="96"/>
      <c r="BF958" s="96"/>
      <c r="BG958" s="96"/>
      <c r="BH958" s="96"/>
      <c r="BI958" s="96"/>
      <c r="BJ958" s="96"/>
      <c r="BK958" s="96"/>
      <c r="BL958" s="96"/>
      <c r="BM958" s="96"/>
      <c r="BN958" s="96"/>
      <c r="BO958" s="96"/>
      <c r="BP958" s="96"/>
      <c r="BQ958" s="96"/>
      <c r="BR958" s="96"/>
      <c r="BS958" s="96"/>
      <c r="BT958" s="96"/>
      <c r="BU958" s="96"/>
      <c r="BV958" s="96"/>
      <c r="BW958" s="96"/>
      <c r="BX958" s="96"/>
      <c r="BY958" s="96"/>
      <c r="BZ958" s="96"/>
      <c r="CA958" s="96"/>
      <c r="CB958" s="96"/>
      <c r="CC958" s="96"/>
      <c r="CD958" s="96"/>
      <c r="CE958" s="96"/>
      <c r="CF958" s="96"/>
      <c r="CG958" s="96"/>
      <c r="CH958" s="96"/>
      <c r="CI958" s="96"/>
      <c r="CJ958" s="96"/>
      <c r="CK958" s="96"/>
      <c r="CL958" s="96"/>
      <c r="CM958" s="96"/>
      <c r="CN958" s="96"/>
      <c r="CO958" s="96"/>
      <c r="CP958" s="96"/>
      <c r="CQ958" s="96"/>
      <c r="CR958" s="27"/>
      <c r="CS958" s="27"/>
      <c r="CT958" s="27"/>
      <c r="CU958" s="27"/>
      <c r="CV958" s="27"/>
      <c r="CW958" s="27"/>
      <c r="CX958" s="27"/>
      <c r="CY958" s="27"/>
      <c r="CZ958" s="27"/>
      <c r="DA958" s="27"/>
      <c r="DB958" s="27"/>
      <c r="DC958" s="27"/>
      <c r="DD958" s="27"/>
      <c r="DE958" s="27"/>
      <c r="DF958" s="27"/>
      <c r="DG958" s="27"/>
      <c r="DH958" s="27"/>
      <c r="DI958" s="27"/>
      <c r="DJ958" s="27"/>
      <c r="DK958" s="27"/>
      <c r="DL958" s="27"/>
      <c r="DM958" s="27"/>
      <c r="DN958" s="27"/>
      <c r="DO958" s="27"/>
      <c r="DP958" s="27"/>
      <c r="DQ958" s="27"/>
      <c r="DR958" s="27"/>
      <c r="DS958" s="27"/>
      <c r="DT958" s="27"/>
      <c r="DU958" s="27"/>
      <c r="DV958" s="27"/>
      <c r="DW958" s="27"/>
      <c r="DX958" s="27"/>
      <c r="DY958" s="27"/>
      <c r="DZ958" s="27"/>
      <c r="EA958" s="27"/>
      <c r="EB958" s="27"/>
      <c r="EC958" s="27"/>
      <c r="ED958" s="27"/>
      <c r="EE958" s="27"/>
      <c r="EF958" s="27"/>
      <c r="EG958" s="27"/>
      <c r="EH958" s="27"/>
      <c r="EI958" s="27"/>
      <c r="EJ958" s="27"/>
      <c r="EK958" s="27"/>
      <c r="EL958" s="27"/>
      <c r="EM958" s="27"/>
      <c r="EN958" s="27"/>
      <c r="EO958" s="27"/>
      <c r="EP958" s="27"/>
      <c r="EQ958" s="27"/>
      <c r="ER958" s="27"/>
      <c r="ES958" s="27"/>
      <c r="ET958" s="27"/>
      <c r="EU958" s="27"/>
      <c r="EV958" s="27"/>
      <c r="EW958" s="27"/>
      <c r="EX958" s="27"/>
      <c r="EY958" s="27"/>
      <c r="EZ958" s="27"/>
      <c r="FA958" s="27"/>
      <c r="FB958" s="27"/>
      <c r="FC958" s="27"/>
      <c r="FD958" s="27"/>
      <c r="FE958" s="27"/>
      <c r="FF958" s="27"/>
      <c r="FG958" s="27"/>
      <c r="FH958" s="27"/>
      <c r="FI958" s="27"/>
      <c r="FJ958" s="27"/>
      <c r="FK958" s="27"/>
      <c r="FL958" s="27"/>
      <c r="FM958" s="27"/>
      <c r="FN958" s="27"/>
      <c r="FO958" s="27"/>
      <c r="FP958" s="27"/>
      <c r="FQ958" s="27"/>
      <c r="FR958" s="27"/>
      <c r="FS958" s="27"/>
      <c r="FT958" s="27"/>
      <c r="FU958" s="27"/>
      <c r="FV958" s="27"/>
    </row>
    <row r="959" spans="1:178" s="31" customFormat="1" x14ac:dyDescent="0.25">
      <c r="A959" s="317"/>
      <c r="B959" s="318"/>
      <c r="C959" s="596"/>
      <c r="D959" s="596"/>
      <c r="E959" s="318"/>
      <c r="F959" s="320"/>
      <c r="G959" s="320"/>
      <c r="H959" s="320"/>
      <c r="I959" s="320"/>
      <c r="J959" s="597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  <c r="AA959" s="96"/>
      <c r="AB959" s="96"/>
      <c r="AC959" s="96"/>
      <c r="AD959" s="96"/>
      <c r="AE959" s="96"/>
      <c r="AF959" s="96"/>
      <c r="AG959" s="96"/>
      <c r="AH959" s="96"/>
      <c r="AI959" s="96"/>
      <c r="AJ959" s="96"/>
      <c r="AK959" s="96"/>
      <c r="AL959" s="96"/>
      <c r="AM959" s="96"/>
      <c r="AN959" s="96"/>
      <c r="AO959" s="96"/>
      <c r="AP959" s="96"/>
      <c r="AQ959" s="96"/>
      <c r="AR959" s="96"/>
      <c r="AS959" s="96"/>
      <c r="AT959" s="96"/>
      <c r="AU959" s="96"/>
      <c r="AV959" s="96"/>
      <c r="AW959" s="96"/>
      <c r="AX959" s="96"/>
      <c r="AY959" s="96"/>
      <c r="AZ959" s="96"/>
      <c r="BA959" s="96"/>
      <c r="BB959" s="96"/>
      <c r="BC959" s="96"/>
      <c r="BD959" s="96"/>
      <c r="BE959" s="96"/>
      <c r="BF959" s="96"/>
      <c r="BG959" s="96"/>
      <c r="BH959" s="96"/>
      <c r="BI959" s="96"/>
      <c r="BJ959" s="96"/>
      <c r="BK959" s="96"/>
      <c r="BL959" s="96"/>
      <c r="BM959" s="96"/>
      <c r="BN959" s="96"/>
      <c r="BO959" s="96"/>
      <c r="BP959" s="96"/>
      <c r="BQ959" s="96"/>
      <c r="BR959" s="96"/>
      <c r="BS959" s="96"/>
      <c r="BT959" s="96"/>
      <c r="BU959" s="96"/>
      <c r="BV959" s="96"/>
      <c r="BW959" s="96"/>
      <c r="BX959" s="96"/>
      <c r="BY959" s="96"/>
      <c r="BZ959" s="96"/>
      <c r="CA959" s="96"/>
      <c r="CB959" s="96"/>
      <c r="CC959" s="96"/>
      <c r="CD959" s="96"/>
      <c r="CE959" s="96"/>
      <c r="CF959" s="96"/>
      <c r="CG959" s="96"/>
      <c r="CH959" s="96"/>
      <c r="CI959" s="96"/>
      <c r="CJ959" s="96"/>
      <c r="CK959" s="96"/>
      <c r="CL959" s="96"/>
      <c r="CM959" s="96"/>
      <c r="CN959" s="96"/>
      <c r="CO959" s="96"/>
      <c r="CP959" s="96"/>
      <c r="CQ959" s="96"/>
      <c r="CR959" s="27"/>
      <c r="CS959" s="27"/>
      <c r="CT959" s="27"/>
      <c r="CU959" s="27"/>
      <c r="CV959" s="27"/>
      <c r="CW959" s="27"/>
      <c r="CX959" s="27"/>
      <c r="CY959" s="27"/>
      <c r="CZ959" s="27"/>
      <c r="DA959" s="27"/>
      <c r="DB959" s="27"/>
      <c r="DC959" s="27"/>
      <c r="DD959" s="27"/>
      <c r="DE959" s="27"/>
      <c r="DF959" s="27"/>
      <c r="DG959" s="27"/>
      <c r="DH959" s="27"/>
      <c r="DI959" s="27"/>
      <c r="DJ959" s="27"/>
      <c r="DK959" s="27"/>
      <c r="DL959" s="27"/>
      <c r="DM959" s="27"/>
      <c r="DN959" s="27"/>
      <c r="DO959" s="27"/>
      <c r="DP959" s="27"/>
      <c r="DQ959" s="27"/>
      <c r="DR959" s="27"/>
      <c r="DS959" s="27"/>
      <c r="DT959" s="27"/>
      <c r="DU959" s="27"/>
      <c r="DV959" s="27"/>
      <c r="DW959" s="27"/>
      <c r="DX959" s="27"/>
      <c r="DY959" s="27"/>
      <c r="DZ959" s="27"/>
      <c r="EA959" s="27"/>
      <c r="EB959" s="27"/>
      <c r="EC959" s="27"/>
      <c r="ED959" s="27"/>
      <c r="EE959" s="27"/>
      <c r="EF959" s="27"/>
      <c r="EG959" s="27"/>
      <c r="EH959" s="27"/>
      <c r="EI959" s="27"/>
      <c r="EJ959" s="27"/>
      <c r="EK959" s="27"/>
      <c r="EL959" s="27"/>
      <c r="EM959" s="27"/>
      <c r="EN959" s="27"/>
      <c r="EO959" s="27"/>
      <c r="EP959" s="27"/>
      <c r="EQ959" s="27"/>
      <c r="ER959" s="27"/>
      <c r="ES959" s="27"/>
      <c r="ET959" s="27"/>
      <c r="EU959" s="27"/>
      <c r="EV959" s="27"/>
      <c r="EW959" s="27"/>
      <c r="EX959" s="27"/>
      <c r="EY959" s="27"/>
      <c r="EZ959" s="27"/>
      <c r="FA959" s="27"/>
      <c r="FB959" s="27"/>
      <c r="FC959" s="27"/>
      <c r="FD959" s="27"/>
      <c r="FE959" s="27"/>
      <c r="FF959" s="27"/>
      <c r="FG959" s="27"/>
      <c r="FH959" s="27"/>
      <c r="FI959" s="27"/>
      <c r="FJ959" s="27"/>
      <c r="FK959" s="27"/>
      <c r="FL959" s="27"/>
      <c r="FM959" s="27"/>
      <c r="FN959" s="27"/>
      <c r="FO959" s="27"/>
      <c r="FP959" s="27"/>
      <c r="FQ959" s="27"/>
      <c r="FR959" s="27"/>
      <c r="FS959" s="27"/>
      <c r="FT959" s="27"/>
      <c r="FU959" s="27"/>
      <c r="FV959" s="27"/>
    </row>
    <row r="960" spans="1:178" s="31" customFormat="1" x14ac:dyDescent="0.25">
      <c r="A960" s="317"/>
      <c r="B960" s="318"/>
      <c r="C960" s="596"/>
      <c r="D960" s="596"/>
      <c r="E960" s="318"/>
      <c r="F960" s="320"/>
      <c r="G960" s="320"/>
      <c r="H960" s="320"/>
      <c r="I960" s="320"/>
      <c r="J960" s="597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  <c r="AA960" s="96"/>
      <c r="AB960" s="96"/>
      <c r="AC960" s="96"/>
      <c r="AD960" s="96"/>
      <c r="AE960" s="96"/>
      <c r="AF960" s="96"/>
      <c r="AG960" s="96"/>
      <c r="AH960" s="96"/>
      <c r="AI960" s="96"/>
      <c r="AJ960" s="96"/>
      <c r="AK960" s="96"/>
      <c r="AL960" s="96"/>
      <c r="AM960" s="96"/>
      <c r="AN960" s="96"/>
      <c r="AO960" s="96"/>
      <c r="AP960" s="96"/>
      <c r="AQ960" s="96"/>
      <c r="AR960" s="96"/>
      <c r="AS960" s="96"/>
      <c r="AT960" s="96"/>
      <c r="AU960" s="96"/>
      <c r="AV960" s="96"/>
      <c r="AW960" s="96"/>
      <c r="AX960" s="96"/>
      <c r="AY960" s="96"/>
      <c r="AZ960" s="96"/>
      <c r="BA960" s="96"/>
      <c r="BB960" s="96"/>
      <c r="BC960" s="96"/>
      <c r="BD960" s="96"/>
      <c r="BE960" s="96"/>
      <c r="BF960" s="96"/>
      <c r="BG960" s="96"/>
      <c r="BH960" s="96"/>
      <c r="BI960" s="96"/>
      <c r="BJ960" s="96"/>
      <c r="BK960" s="96"/>
      <c r="BL960" s="96"/>
      <c r="BM960" s="96"/>
      <c r="BN960" s="96"/>
      <c r="BO960" s="96"/>
      <c r="BP960" s="96"/>
      <c r="BQ960" s="96"/>
      <c r="BR960" s="96"/>
      <c r="BS960" s="96"/>
      <c r="BT960" s="96"/>
      <c r="BU960" s="96"/>
      <c r="BV960" s="96"/>
      <c r="BW960" s="96"/>
      <c r="BX960" s="96"/>
      <c r="BY960" s="96"/>
      <c r="BZ960" s="96"/>
      <c r="CA960" s="96"/>
      <c r="CB960" s="96"/>
      <c r="CC960" s="96"/>
      <c r="CD960" s="96"/>
      <c r="CE960" s="96"/>
      <c r="CF960" s="96"/>
      <c r="CG960" s="96"/>
      <c r="CH960" s="96"/>
      <c r="CI960" s="96"/>
      <c r="CJ960" s="96"/>
      <c r="CK960" s="96"/>
      <c r="CL960" s="96"/>
      <c r="CM960" s="96"/>
      <c r="CN960" s="96"/>
      <c r="CO960" s="96"/>
      <c r="CP960" s="96"/>
      <c r="CQ960" s="96"/>
      <c r="CR960" s="27"/>
      <c r="CS960" s="27"/>
      <c r="CT960" s="27"/>
      <c r="CU960" s="27"/>
      <c r="CV960" s="27"/>
      <c r="CW960" s="27"/>
      <c r="CX960" s="27"/>
      <c r="CY960" s="27"/>
      <c r="CZ960" s="27"/>
      <c r="DA960" s="27"/>
      <c r="DB960" s="27"/>
      <c r="DC960" s="27"/>
      <c r="DD960" s="27"/>
      <c r="DE960" s="27"/>
      <c r="DF960" s="27"/>
      <c r="DG960" s="27"/>
      <c r="DH960" s="27"/>
      <c r="DI960" s="27"/>
      <c r="DJ960" s="27"/>
      <c r="DK960" s="27"/>
      <c r="DL960" s="27"/>
      <c r="DM960" s="27"/>
      <c r="DN960" s="27"/>
      <c r="DO960" s="27"/>
      <c r="DP960" s="27"/>
      <c r="DQ960" s="27"/>
      <c r="DR960" s="27"/>
      <c r="DS960" s="27"/>
      <c r="DT960" s="27"/>
      <c r="DU960" s="27"/>
      <c r="DV960" s="27"/>
      <c r="DW960" s="27"/>
      <c r="DX960" s="27"/>
      <c r="DY960" s="27"/>
      <c r="DZ960" s="27"/>
      <c r="EA960" s="27"/>
      <c r="EB960" s="27"/>
      <c r="EC960" s="27"/>
      <c r="ED960" s="27"/>
      <c r="EE960" s="27"/>
      <c r="EF960" s="27"/>
      <c r="EG960" s="27"/>
      <c r="EH960" s="27"/>
      <c r="EI960" s="27"/>
      <c r="EJ960" s="27"/>
      <c r="EK960" s="27"/>
      <c r="EL960" s="27"/>
      <c r="EM960" s="27"/>
      <c r="EN960" s="27"/>
      <c r="EO960" s="27"/>
      <c r="EP960" s="27"/>
      <c r="EQ960" s="27"/>
      <c r="ER960" s="27"/>
      <c r="ES960" s="27"/>
      <c r="ET960" s="27"/>
      <c r="EU960" s="27"/>
      <c r="EV960" s="27"/>
      <c r="EW960" s="27"/>
      <c r="EX960" s="27"/>
      <c r="EY960" s="27"/>
      <c r="EZ960" s="27"/>
      <c r="FA960" s="27"/>
      <c r="FB960" s="27"/>
      <c r="FC960" s="27"/>
      <c r="FD960" s="27"/>
      <c r="FE960" s="27"/>
      <c r="FF960" s="27"/>
      <c r="FG960" s="27"/>
      <c r="FH960" s="27"/>
      <c r="FI960" s="27"/>
      <c r="FJ960" s="27"/>
      <c r="FK960" s="27"/>
      <c r="FL960" s="27"/>
      <c r="FM960" s="27"/>
      <c r="FN960" s="27"/>
      <c r="FO960" s="27"/>
      <c r="FP960" s="27"/>
      <c r="FQ960" s="27"/>
      <c r="FR960" s="27"/>
      <c r="FS960" s="27"/>
      <c r="FT960" s="27"/>
      <c r="FU960" s="27"/>
      <c r="FV960" s="27"/>
    </row>
    <row r="969" spans="5:5" x14ac:dyDescent="0.25">
      <c r="E969" s="502"/>
    </row>
    <row r="983" spans="5:5" x14ac:dyDescent="0.25">
      <c r="E983" s="502"/>
    </row>
    <row r="984" spans="5:5" x14ac:dyDescent="0.25">
      <c r="E984" s="502"/>
    </row>
    <row r="985" spans="5:5" x14ac:dyDescent="0.25">
      <c r="E985" s="502"/>
    </row>
    <row r="986" spans="5:5" x14ac:dyDescent="0.25">
      <c r="E986" s="502"/>
    </row>
    <row r="993" spans="5:5" x14ac:dyDescent="0.25">
      <c r="E993" s="502"/>
    </row>
    <row r="994" spans="5:5" x14ac:dyDescent="0.25">
      <c r="E994" s="502"/>
    </row>
    <row r="995" spans="5:5" x14ac:dyDescent="0.25">
      <c r="E995" s="502"/>
    </row>
    <row r="996" spans="5:5" x14ac:dyDescent="0.25">
      <c r="E996" s="502"/>
    </row>
    <row r="997" spans="5:5" x14ac:dyDescent="0.25">
      <c r="E997" s="502"/>
    </row>
    <row r="998" spans="5:5" x14ac:dyDescent="0.25">
      <c r="E998" s="502"/>
    </row>
    <row r="999" spans="5:5" x14ac:dyDescent="0.25">
      <c r="E999" s="502"/>
    </row>
    <row r="1013" spans="5:5" x14ac:dyDescent="0.25">
      <c r="E1013" s="502"/>
    </row>
    <row r="1014" spans="5:5" x14ac:dyDescent="0.25">
      <c r="E1014" s="502"/>
    </row>
  </sheetData>
  <mergeCells count="67">
    <mergeCell ref="A911:I911"/>
    <mergeCell ref="A912:I912"/>
    <mergeCell ref="A913:I913"/>
    <mergeCell ref="A900:I900"/>
    <mergeCell ref="A901:I901"/>
    <mergeCell ref="A902:I902"/>
    <mergeCell ref="A903:I903"/>
    <mergeCell ref="A904:I904"/>
    <mergeCell ref="A905:I905"/>
    <mergeCell ref="A906:I906"/>
    <mergeCell ref="A907:I907"/>
    <mergeCell ref="A909:I909"/>
    <mergeCell ref="A910:I910"/>
    <mergeCell ref="A908:G908"/>
    <mergeCell ref="F529:H529"/>
    <mergeCell ref="F610:H610"/>
    <mergeCell ref="F705:H705"/>
    <mergeCell ref="A529:B529"/>
    <mergeCell ref="C529:C531"/>
    <mergeCell ref="A530:B531"/>
    <mergeCell ref="A610:B610"/>
    <mergeCell ref="C610:C612"/>
    <mergeCell ref="A611:B612"/>
    <mergeCell ref="A705:B705"/>
    <mergeCell ref="F6:H6"/>
    <mergeCell ref="F103:H103"/>
    <mergeCell ref="F186:H186"/>
    <mergeCell ref="F274:H274"/>
    <mergeCell ref="F349:H349"/>
    <mergeCell ref="A6:B6"/>
    <mergeCell ref="C6:C8"/>
    <mergeCell ref="A7:B8"/>
    <mergeCell ref="A103:B103"/>
    <mergeCell ref="C103:C105"/>
    <mergeCell ref="A104:B105"/>
    <mergeCell ref="A186:B186"/>
    <mergeCell ref="C186:C188"/>
    <mergeCell ref="A187:B188"/>
    <mergeCell ref="A274:B274"/>
    <mergeCell ref="C274:C276"/>
    <mergeCell ref="A275:B276"/>
    <mergeCell ref="A349:B349"/>
    <mergeCell ref="C349:C351"/>
    <mergeCell ref="A350:B351"/>
    <mergeCell ref="A435:B435"/>
    <mergeCell ref="C435:C437"/>
    <mergeCell ref="A436:B437"/>
    <mergeCell ref="C433:F433"/>
    <mergeCell ref="F435:H435"/>
    <mergeCell ref="A892:I892"/>
    <mergeCell ref="A893:I893"/>
    <mergeCell ref="A894:I894"/>
    <mergeCell ref="C705:C707"/>
    <mergeCell ref="A706:B707"/>
    <mergeCell ref="A783:B783"/>
    <mergeCell ref="C783:C785"/>
    <mergeCell ref="A784:B785"/>
    <mergeCell ref="F783:H783"/>
    <mergeCell ref="A888:I888"/>
    <mergeCell ref="A889:I889"/>
    <mergeCell ref="A890:I890"/>
    <mergeCell ref="A891:I891"/>
    <mergeCell ref="A895:I895"/>
    <mergeCell ref="A896:I896"/>
    <mergeCell ref="A897:I897"/>
    <mergeCell ref="A898:I898"/>
    <mergeCell ref="A899:I899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9"/>
  <sheetViews>
    <sheetView topLeftCell="A94" workbookViewId="0">
      <selection activeCell="P115" sqref="P115"/>
    </sheetView>
  </sheetViews>
  <sheetFormatPr defaultRowHeight="15" x14ac:dyDescent="0.25"/>
  <cols>
    <col min="1" max="1" width="25.5703125" style="69" customWidth="1"/>
    <col min="2" max="3" width="7" style="69" customWidth="1"/>
    <col min="4" max="4" width="6.85546875" style="69" customWidth="1"/>
    <col min="5" max="5" width="6.5703125" style="69" customWidth="1"/>
    <col min="6" max="8" width="7.140625" style="69" customWidth="1"/>
    <col min="9" max="10" width="6.85546875" style="69" customWidth="1"/>
    <col min="11" max="11" width="7.140625" style="69" customWidth="1"/>
    <col min="12" max="12" width="9.28515625" style="69" customWidth="1"/>
    <col min="13" max="13" width="6.85546875" style="69" customWidth="1"/>
  </cols>
  <sheetData>
    <row r="1" spans="1:13" ht="15.75" x14ac:dyDescent="0.25">
      <c r="A1" s="760"/>
      <c r="B1" s="761" t="s">
        <v>174</v>
      </c>
      <c r="C1" s="761"/>
      <c r="D1" s="761"/>
      <c r="E1" s="761"/>
      <c r="F1" s="761"/>
      <c r="G1" s="761"/>
      <c r="H1" s="762"/>
      <c r="I1" s="762"/>
      <c r="J1" s="762"/>
      <c r="K1" s="762"/>
      <c r="L1" s="762"/>
      <c r="M1" s="762"/>
    </row>
    <row r="2" spans="1:13" ht="15.75" thickBot="1" x14ac:dyDescent="0.3">
      <c r="A2" s="763"/>
      <c r="B2" s="763"/>
      <c r="C2" s="763"/>
      <c r="D2" s="764" t="s">
        <v>291</v>
      </c>
      <c r="E2" s="764"/>
      <c r="F2" s="764"/>
      <c r="G2" s="764"/>
      <c r="H2" s="764"/>
      <c r="I2" s="764"/>
      <c r="J2" s="764"/>
      <c r="K2" s="765" t="s">
        <v>8</v>
      </c>
      <c r="L2" s="765"/>
      <c r="M2" s="765"/>
    </row>
    <row r="3" spans="1:13" ht="47.25" customHeight="1" thickBot="1" x14ac:dyDescent="0.3">
      <c r="A3" s="766" t="s">
        <v>131</v>
      </c>
      <c r="B3" s="767">
        <v>1</v>
      </c>
      <c r="C3" s="768">
        <v>2</v>
      </c>
      <c r="D3" s="769">
        <v>3</v>
      </c>
      <c r="E3" s="767">
        <v>4</v>
      </c>
      <c r="F3" s="767">
        <v>5</v>
      </c>
      <c r="G3" s="768">
        <v>6</v>
      </c>
      <c r="H3" s="767">
        <v>7</v>
      </c>
      <c r="I3" s="770">
        <v>8</v>
      </c>
      <c r="J3" s="767">
        <v>9</v>
      </c>
      <c r="K3" s="769">
        <v>10</v>
      </c>
      <c r="L3" s="767" t="s">
        <v>132</v>
      </c>
      <c r="M3" s="767" t="s">
        <v>133</v>
      </c>
    </row>
    <row r="4" spans="1:13" ht="15.75" thickBot="1" x14ac:dyDescent="0.3">
      <c r="A4" s="771"/>
      <c r="B4" s="772"/>
      <c r="C4" s="773"/>
      <c r="D4" s="774"/>
      <c r="E4" s="772"/>
      <c r="F4" s="772"/>
      <c r="G4" s="773"/>
      <c r="H4" s="772"/>
      <c r="I4" s="775"/>
      <c r="J4" s="772"/>
      <c r="K4" s="774"/>
      <c r="L4" s="776"/>
      <c r="M4" s="776"/>
    </row>
    <row r="5" spans="1:13" ht="15.75" thickBot="1" x14ac:dyDescent="0.3">
      <c r="A5" s="777" t="s">
        <v>18</v>
      </c>
      <c r="B5" s="778">
        <v>19.049999999999997</v>
      </c>
      <c r="C5" s="778">
        <v>24.7</v>
      </c>
      <c r="D5" s="778">
        <v>16.700000000000003</v>
      </c>
      <c r="E5" s="778">
        <v>26.75</v>
      </c>
      <c r="F5" s="778">
        <v>17.350000000000001</v>
      </c>
      <c r="G5" s="778">
        <v>20.9</v>
      </c>
      <c r="H5" s="778">
        <v>22.35</v>
      </c>
      <c r="I5" s="778">
        <v>15.850000000000001</v>
      </c>
      <c r="J5" s="778">
        <v>23.85</v>
      </c>
      <c r="K5" s="779">
        <v>17.25</v>
      </c>
      <c r="L5" s="780">
        <v>204.75</v>
      </c>
      <c r="M5" s="780">
        <v>20.475000000000001</v>
      </c>
    </row>
    <row r="6" spans="1:13" ht="15.75" thickBot="1" x14ac:dyDescent="0.3">
      <c r="A6" s="777" t="s">
        <v>59</v>
      </c>
      <c r="B6" s="778">
        <v>0.2</v>
      </c>
      <c r="C6" s="778">
        <v>0.3</v>
      </c>
      <c r="D6" s="778">
        <v>0.2</v>
      </c>
      <c r="E6" s="778">
        <v>0.2</v>
      </c>
      <c r="F6" s="778">
        <v>0.3</v>
      </c>
      <c r="G6" s="778">
        <v>0.2</v>
      </c>
      <c r="H6" s="778">
        <v>0.3</v>
      </c>
      <c r="I6" s="778">
        <v>0.2</v>
      </c>
      <c r="J6" s="778">
        <v>0.2</v>
      </c>
      <c r="K6" s="779">
        <v>0.3</v>
      </c>
      <c r="L6" s="780">
        <v>2.4</v>
      </c>
      <c r="M6" s="780">
        <v>0.24</v>
      </c>
    </row>
    <row r="7" spans="1:13" ht="15.75" thickBot="1" x14ac:dyDescent="0.3">
      <c r="A7" s="777" t="s">
        <v>51</v>
      </c>
      <c r="B7" s="778">
        <v>7.3</v>
      </c>
      <c r="C7" s="778">
        <v>4.7</v>
      </c>
      <c r="D7" s="778">
        <v>25.8</v>
      </c>
      <c r="E7" s="778">
        <v>7</v>
      </c>
      <c r="F7" s="778">
        <v>1</v>
      </c>
      <c r="G7" s="778">
        <v>5.4</v>
      </c>
      <c r="H7" s="778">
        <v>5.72</v>
      </c>
      <c r="I7" s="778">
        <v>2</v>
      </c>
      <c r="J7" s="778">
        <v>4.7</v>
      </c>
      <c r="K7" s="779">
        <v>99.62</v>
      </c>
      <c r="L7" s="780">
        <v>162.64000000000001</v>
      </c>
      <c r="M7" s="780">
        <v>16.264000000000003</v>
      </c>
    </row>
    <row r="8" spans="1:13" ht="15.75" thickBot="1" x14ac:dyDescent="0.3">
      <c r="A8" s="777" t="s">
        <v>87</v>
      </c>
      <c r="B8" s="778">
        <v>0.16</v>
      </c>
      <c r="C8" s="778">
        <v>0</v>
      </c>
      <c r="D8" s="778">
        <v>0.2</v>
      </c>
      <c r="E8" s="778">
        <v>0</v>
      </c>
      <c r="F8" s="778">
        <v>0</v>
      </c>
      <c r="G8" s="778">
        <v>0.3</v>
      </c>
      <c r="H8" s="778">
        <v>0</v>
      </c>
      <c r="I8" s="778">
        <v>0.16</v>
      </c>
      <c r="J8" s="778">
        <v>0</v>
      </c>
      <c r="K8" s="779">
        <v>0.16</v>
      </c>
      <c r="L8" s="780">
        <v>0.98</v>
      </c>
      <c r="M8" s="780">
        <v>9.8000000000000004E-2</v>
      </c>
    </row>
    <row r="9" spans="1:13" ht="15.75" thickBot="1" x14ac:dyDescent="0.3">
      <c r="A9" s="777" t="s">
        <v>25</v>
      </c>
      <c r="B9" s="778">
        <v>25</v>
      </c>
      <c r="C9" s="778">
        <v>25</v>
      </c>
      <c r="D9" s="778">
        <v>25</v>
      </c>
      <c r="E9" s="778">
        <v>25</v>
      </c>
      <c r="F9" s="778">
        <v>25</v>
      </c>
      <c r="G9" s="778">
        <v>25</v>
      </c>
      <c r="H9" s="778">
        <v>25</v>
      </c>
      <c r="I9" s="778">
        <v>25</v>
      </c>
      <c r="J9" s="778">
        <v>25</v>
      </c>
      <c r="K9" s="779">
        <v>25</v>
      </c>
      <c r="L9" s="780">
        <v>250</v>
      </c>
      <c r="M9" s="780">
        <v>25</v>
      </c>
    </row>
    <row r="10" spans="1:13" ht="15.75" thickBot="1" x14ac:dyDescent="0.3">
      <c r="A10" s="777" t="s">
        <v>38</v>
      </c>
      <c r="B10" s="778">
        <v>24</v>
      </c>
      <c r="C10" s="778">
        <v>20</v>
      </c>
      <c r="D10" s="778">
        <v>29</v>
      </c>
      <c r="E10" s="778">
        <v>20</v>
      </c>
      <c r="F10" s="778">
        <v>20</v>
      </c>
      <c r="G10" s="778">
        <v>20</v>
      </c>
      <c r="H10" s="778">
        <v>36.29</v>
      </c>
      <c r="I10" s="778">
        <v>20</v>
      </c>
      <c r="J10" s="778">
        <v>20</v>
      </c>
      <c r="K10" s="779">
        <v>20</v>
      </c>
      <c r="L10" s="780">
        <v>229.29</v>
      </c>
      <c r="M10" s="780">
        <v>22.928999999999998</v>
      </c>
    </row>
    <row r="11" spans="1:13" ht="15.75" thickBot="1" x14ac:dyDescent="0.3">
      <c r="A11" s="777" t="s">
        <v>46</v>
      </c>
      <c r="B11" s="778">
        <v>30</v>
      </c>
      <c r="C11" s="778">
        <v>30</v>
      </c>
      <c r="D11" s="778">
        <v>30</v>
      </c>
      <c r="E11" s="778">
        <v>30</v>
      </c>
      <c r="F11" s="778">
        <v>30</v>
      </c>
      <c r="G11" s="778">
        <v>30</v>
      </c>
      <c r="H11" s="778">
        <v>30</v>
      </c>
      <c r="I11" s="778">
        <v>30</v>
      </c>
      <c r="J11" s="778">
        <v>30</v>
      </c>
      <c r="K11" s="779">
        <v>30</v>
      </c>
      <c r="L11" s="780">
        <v>300</v>
      </c>
      <c r="M11" s="780">
        <v>30</v>
      </c>
    </row>
    <row r="12" spans="1:13" ht="15.75" thickBot="1" x14ac:dyDescent="0.3">
      <c r="A12" s="777" t="s">
        <v>43</v>
      </c>
      <c r="B12" s="778">
        <v>27.8</v>
      </c>
      <c r="C12" s="778">
        <v>0</v>
      </c>
      <c r="D12" s="778">
        <v>28</v>
      </c>
      <c r="E12" s="778">
        <v>27</v>
      </c>
      <c r="F12" s="778">
        <v>1.7</v>
      </c>
      <c r="G12" s="778">
        <v>24</v>
      </c>
      <c r="H12" s="778">
        <v>0</v>
      </c>
      <c r="I12" s="778">
        <v>21.3</v>
      </c>
      <c r="J12" s="778">
        <v>0</v>
      </c>
      <c r="K12" s="779">
        <v>19.850000000000001</v>
      </c>
      <c r="L12" s="780">
        <v>149.65</v>
      </c>
      <c r="M12" s="780">
        <v>14.965</v>
      </c>
    </row>
    <row r="13" spans="1:13" ht="15.75" thickBot="1" x14ac:dyDescent="0.3">
      <c r="A13" s="777" t="s">
        <v>70</v>
      </c>
      <c r="B13" s="778">
        <v>17.5</v>
      </c>
      <c r="C13" s="778">
        <v>0</v>
      </c>
      <c r="D13" s="778">
        <v>0</v>
      </c>
      <c r="E13" s="778">
        <v>17.5</v>
      </c>
      <c r="F13" s="778">
        <v>0</v>
      </c>
      <c r="G13" s="778">
        <v>17.5</v>
      </c>
      <c r="H13" s="778">
        <v>0</v>
      </c>
      <c r="I13" s="778">
        <v>0</v>
      </c>
      <c r="J13" s="778">
        <v>17.5</v>
      </c>
      <c r="K13" s="779">
        <v>0</v>
      </c>
      <c r="L13" s="780">
        <v>70</v>
      </c>
      <c r="M13" s="780">
        <v>7</v>
      </c>
    </row>
    <row r="14" spans="1:13" ht="15.75" thickBot="1" x14ac:dyDescent="0.3">
      <c r="A14" s="777" t="s">
        <v>82</v>
      </c>
      <c r="B14" s="778">
        <v>0</v>
      </c>
      <c r="C14" s="778">
        <v>0</v>
      </c>
      <c r="D14" s="778">
        <v>38.5</v>
      </c>
      <c r="E14" s="778">
        <v>0</v>
      </c>
      <c r="F14" s="778">
        <v>0</v>
      </c>
      <c r="G14" s="778">
        <v>38.5</v>
      </c>
      <c r="H14" s="778">
        <v>0</v>
      </c>
      <c r="I14" s="778">
        <v>0</v>
      </c>
      <c r="J14" s="778">
        <v>0</v>
      </c>
      <c r="K14" s="779">
        <v>0</v>
      </c>
      <c r="L14" s="780">
        <v>77</v>
      </c>
      <c r="M14" s="780">
        <v>7.7</v>
      </c>
    </row>
    <row r="15" spans="1:13" ht="15.75" thickBot="1" x14ac:dyDescent="0.3">
      <c r="A15" s="777" t="s">
        <v>286</v>
      </c>
      <c r="B15" s="778">
        <v>6</v>
      </c>
      <c r="C15" s="778">
        <v>0</v>
      </c>
      <c r="D15" s="778">
        <v>0</v>
      </c>
      <c r="E15" s="778">
        <v>0</v>
      </c>
      <c r="F15" s="778">
        <v>0</v>
      </c>
      <c r="G15" s="778">
        <v>0</v>
      </c>
      <c r="H15" s="778">
        <v>0</v>
      </c>
      <c r="I15" s="778">
        <v>14</v>
      </c>
      <c r="J15" s="778">
        <v>0</v>
      </c>
      <c r="K15" s="779">
        <v>0</v>
      </c>
      <c r="L15" s="780">
        <v>20</v>
      </c>
      <c r="M15" s="780">
        <v>2</v>
      </c>
    </row>
    <row r="16" spans="1:13" ht="15.75" thickBot="1" x14ac:dyDescent="0.3">
      <c r="A16" s="777" t="s">
        <v>68</v>
      </c>
      <c r="B16" s="778">
        <v>17.5</v>
      </c>
      <c r="C16" s="778">
        <v>5</v>
      </c>
      <c r="D16" s="778">
        <v>9</v>
      </c>
      <c r="E16" s="778">
        <v>19</v>
      </c>
      <c r="F16" s="778">
        <v>31.28</v>
      </c>
      <c r="G16" s="778">
        <v>0</v>
      </c>
      <c r="H16" s="778">
        <v>9.7799999999999994</v>
      </c>
      <c r="I16" s="778">
        <v>27.7</v>
      </c>
      <c r="J16" s="778">
        <v>0</v>
      </c>
      <c r="K16" s="779">
        <v>31.9</v>
      </c>
      <c r="L16" s="780">
        <v>151.16</v>
      </c>
      <c r="M16" s="780">
        <v>15.116</v>
      </c>
    </row>
    <row r="17" spans="1:13" ht="15.75" thickBot="1" x14ac:dyDescent="0.3">
      <c r="A17" s="777" t="s">
        <v>134</v>
      </c>
      <c r="B17" s="778">
        <v>0</v>
      </c>
      <c r="C17" s="778">
        <v>0</v>
      </c>
      <c r="D17" s="778">
        <v>0</v>
      </c>
      <c r="E17" s="778">
        <v>0</v>
      </c>
      <c r="F17" s="778">
        <v>0</v>
      </c>
      <c r="G17" s="778">
        <v>0</v>
      </c>
      <c r="H17" s="778">
        <v>0</v>
      </c>
      <c r="I17" s="778">
        <v>0</v>
      </c>
      <c r="J17" s="778">
        <v>0</v>
      </c>
      <c r="K17" s="779">
        <v>0</v>
      </c>
      <c r="L17" s="780">
        <v>0</v>
      </c>
      <c r="M17" s="780">
        <v>0</v>
      </c>
    </row>
    <row r="18" spans="1:13" ht="15.75" thickBot="1" x14ac:dyDescent="0.3">
      <c r="A18" s="777" t="s">
        <v>94</v>
      </c>
      <c r="B18" s="778">
        <v>2</v>
      </c>
      <c r="C18" s="778">
        <v>22.7</v>
      </c>
      <c r="D18" s="778">
        <v>0</v>
      </c>
      <c r="E18" s="778">
        <v>0</v>
      </c>
      <c r="F18" s="778">
        <v>0</v>
      </c>
      <c r="G18" s="778">
        <v>0</v>
      </c>
      <c r="H18" s="778">
        <v>0</v>
      </c>
      <c r="I18" s="778">
        <v>0</v>
      </c>
      <c r="J18" s="778">
        <v>7.7</v>
      </c>
      <c r="K18" s="779">
        <v>0</v>
      </c>
      <c r="L18" s="780">
        <v>32.4</v>
      </c>
      <c r="M18" s="780">
        <v>3.2399999999999998</v>
      </c>
    </row>
    <row r="19" spans="1:13" ht="15.75" thickBot="1" x14ac:dyDescent="0.3">
      <c r="A19" s="777" t="s">
        <v>101</v>
      </c>
      <c r="B19" s="778">
        <v>0</v>
      </c>
      <c r="C19" s="778">
        <v>0</v>
      </c>
      <c r="D19" s="778">
        <v>0</v>
      </c>
      <c r="E19" s="778">
        <v>0</v>
      </c>
      <c r="F19" s="778">
        <v>0</v>
      </c>
      <c r="G19" s="778">
        <v>0</v>
      </c>
      <c r="H19" s="778">
        <v>15.01</v>
      </c>
      <c r="I19" s="778">
        <v>0</v>
      </c>
      <c r="J19" s="778">
        <v>0</v>
      </c>
      <c r="K19" s="779">
        <v>0</v>
      </c>
      <c r="L19" s="780">
        <v>15.01</v>
      </c>
      <c r="M19" s="780">
        <v>1.5009999999999999</v>
      </c>
    </row>
    <row r="20" spans="1:13" ht="15.75" thickBot="1" x14ac:dyDescent="0.3">
      <c r="A20" s="777" t="s">
        <v>99</v>
      </c>
      <c r="B20" s="778">
        <v>8</v>
      </c>
      <c r="C20" s="778">
        <v>6</v>
      </c>
      <c r="D20" s="778">
        <v>0</v>
      </c>
      <c r="E20" s="778">
        <v>0</v>
      </c>
      <c r="F20" s="778">
        <v>0</v>
      </c>
      <c r="G20" s="778">
        <v>0</v>
      </c>
      <c r="H20" s="778">
        <v>0</v>
      </c>
      <c r="I20" s="778">
        <v>0</v>
      </c>
      <c r="J20" s="778">
        <v>0</v>
      </c>
      <c r="K20" s="779">
        <v>23</v>
      </c>
      <c r="L20" s="780">
        <v>37</v>
      </c>
      <c r="M20" s="780">
        <v>3.7</v>
      </c>
    </row>
    <row r="21" spans="1:13" ht="15.75" thickBot="1" x14ac:dyDescent="0.3">
      <c r="A21" s="777" t="s">
        <v>62</v>
      </c>
      <c r="B21" s="778">
        <v>0</v>
      </c>
      <c r="C21" s="778">
        <v>0</v>
      </c>
      <c r="D21" s="778">
        <v>0</v>
      </c>
      <c r="E21" s="778">
        <v>0</v>
      </c>
      <c r="F21" s="778">
        <v>0</v>
      </c>
      <c r="G21" s="778">
        <v>0</v>
      </c>
      <c r="H21" s="778">
        <v>19</v>
      </c>
      <c r="I21" s="778">
        <v>0</v>
      </c>
      <c r="J21" s="778">
        <v>0</v>
      </c>
      <c r="K21" s="779">
        <v>0</v>
      </c>
      <c r="L21" s="780">
        <v>19</v>
      </c>
      <c r="M21" s="780">
        <v>1.9</v>
      </c>
    </row>
    <row r="22" spans="1:13" ht="15.75" thickBot="1" x14ac:dyDescent="0.3">
      <c r="A22" s="777" t="s">
        <v>15</v>
      </c>
      <c r="B22" s="778">
        <v>0</v>
      </c>
      <c r="C22" s="778">
        <v>0</v>
      </c>
      <c r="D22" s="778">
        <v>0</v>
      </c>
      <c r="E22" s="778">
        <v>0</v>
      </c>
      <c r="F22" s="778">
        <v>19</v>
      </c>
      <c r="G22" s="778">
        <v>0</v>
      </c>
      <c r="H22" s="778">
        <v>0</v>
      </c>
      <c r="I22" s="778">
        <v>0</v>
      </c>
      <c r="J22" s="778">
        <v>19</v>
      </c>
      <c r="K22" s="779">
        <v>0</v>
      </c>
      <c r="L22" s="780">
        <v>38</v>
      </c>
      <c r="M22" s="780">
        <v>3.8</v>
      </c>
    </row>
    <row r="23" spans="1:13" ht="15.75" thickBot="1" x14ac:dyDescent="0.3">
      <c r="A23" s="777" t="s">
        <v>31</v>
      </c>
      <c r="B23" s="778">
        <v>0</v>
      </c>
      <c r="C23" s="778">
        <v>0</v>
      </c>
      <c r="D23" s="778">
        <v>0</v>
      </c>
      <c r="E23" s="778">
        <v>0</v>
      </c>
      <c r="F23" s="778">
        <v>0</v>
      </c>
      <c r="G23" s="778">
        <v>6</v>
      </c>
      <c r="H23" s="778">
        <v>0</v>
      </c>
      <c r="I23" s="778">
        <v>0</v>
      </c>
      <c r="J23" s="778">
        <v>0</v>
      </c>
      <c r="K23" s="779">
        <v>0</v>
      </c>
      <c r="L23" s="780">
        <v>6</v>
      </c>
      <c r="M23" s="780">
        <v>0.6</v>
      </c>
    </row>
    <row r="24" spans="1:13" ht="15.75" thickBot="1" x14ac:dyDescent="0.3">
      <c r="A24" s="777" t="s">
        <v>135</v>
      </c>
      <c r="B24" s="778">
        <v>0</v>
      </c>
      <c r="C24" s="778">
        <v>0</v>
      </c>
      <c r="D24" s="778">
        <v>19</v>
      </c>
      <c r="E24" s="778">
        <v>0</v>
      </c>
      <c r="F24" s="778">
        <v>0</v>
      </c>
      <c r="G24" s="778">
        <v>19</v>
      </c>
      <c r="H24" s="778">
        <v>0</v>
      </c>
      <c r="I24" s="778">
        <v>0</v>
      </c>
      <c r="J24" s="778">
        <v>0</v>
      </c>
      <c r="K24" s="779">
        <v>0</v>
      </c>
      <c r="L24" s="780">
        <v>38</v>
      </c>
      <c r="M24" s="780">
        <v>3.8</v>
      </c>
    </row>
    <row r="25" spans="1:13" ht="15.75" thickBot="1" x14ac:dyDescent="0.3">
      <c r="A25" s="777" t="s">
        <v>136</v>
      </c>
      <c r="B25" s="778">
        <v>0</v>
      </c>
      <c r="C25" s="778">
        <v>0</v>
      </c>
      <c r="D25" s="778">
        <v>0</v>
      </c>
      <c r="E25" s="778">
        <v>0</v>
      </c>
      <c r="F25" s="778">
        <v>0</v>
      </c>
      <c r="G25" s="778">
        <v>0</v>
      </c>
      <c r="H25" s="778">
        <v>0</v>
      </c>
      <c r="I25" s="778">
        <v>0</v>
      </c>
      <c r="J25" s="778">
        <v>0</v>
      </c>
      <c r="K25" s="779">
        <v>0</v>
      </c>
      <c r="L25" s="780">
        <v>0</v>
      </c>
      <c r="M25" s="780">
        <v>0</v>
      </c>
    </row>
    <row r="26" spans="1:13" ht="15.75" thickBot="1" x14ac:dyDescent="0.3">
      <c r="A26" s="777" t="s">
        <v>117</v>
      </c>
      <c r="B26" s="778">
        <v>27.5</v>
      </c>
      <c r="C26" s="778">
        <v>0</v>
      </c>
      <c r="D26" s="778">
        <v>0</v>
      </c>
      <c r="E26" s="778">
        <v>0</v>
      </c>
      <c r="F26" s="778">
        <v>0</v>
      </c>
      <c r="G26" s="778">
        <v>21</v>
      </c>
      <c r="H26" s="778">
        <v>0</v>
      </c>
      <c r="I26" s="778">
        <v>0</v>
      </c>
      <c r="J26" s="778">
        <v>9</v>
      </c>
      <c r="K26" s="779">
        <v>0</v>
      </c>
      <c r="L26" s="780">
        <v>57.5</v>
      </c>
      <c r="M26" s="780">
        <v>5.75</v>
      </c>
    </row>
    <row r="27" spans="1:13" ht="15.75" thickBot="1" x14ac:dyDescent="0.3">
      <c r="A27" s="777" t="s">
        <v>30</v>
      </c>
      <c r="B27" s="778">
        <v>45</v>
      </c>
      <c r="C27" s="778">
        <v>109.43</v>
      </c>
      <c r="D27" s="778">
        <v>138.5</v>
      </c>
      <c r="E27" s="778">
        <v>105.1</v>
      </c>
      <c r="F27" s="778">
        <v>99.199999999999989</v>
      </c>
      <c r="G27" s="778">
        <v>45</v>
      </c>
      <c r="H27" s="778">
        <v>124.43</v>
      </c>
      <c r="I27" s="778">
        <v>45.3</v>
      </c>
      <c r="J27" s="778">
        <v>139.43</v>
      </c>
      <c r="K27" s="779">
        <v>30</v>
      </c>
      <c r="L27" s="780">
        <v>881.3900000000001</v>
      </c>
      <c r="M27" s="780">
        <v>88.13900000000001</v>
      </c>
    </row>
    <row r="28" spans="1:13" ht="15.75" thickBot="1" x14ac:dyDescent="0.3">
      <c r="A28" s="777" t="s">
        <v>32</v>
      </c>
      <c r="B28" s="778">
        <v>9.8000000000000007</v>
      </c>
      <c r="C28" s="778">
        <v>6</v>
      </c>
      <c r="D28" s="778">
        <v>47</v>
      </c>
      <c r="E28" s="778">
        <v>6</v>
      </c>
      <c r="F28" s="778">
        <v>43.53</v>
      </c>
      <c r="G28" s="778">
        <v>31.5</v>
      </c>
      <c r="H28" s="778">
        <v>6</v>
      </c>
      <c r="I28" s="778">
        <v>67.599999999999994</v>
      </c>
      <c r="J28" s="778">
        <v>13.5</v>
      </c>
      <c r="K28" s="779">
        <v>33.54</v>
      </c>
      <c r="L28" s="780">
        <v>264.46999999999997</v>
      </c>
      <c r="M28" s="780">
        <v>26.446999999999996</v>
      </c>
    </row>
    <row r="29" spans="1:13" ht="15.75" thickBot="1" x14ac:dyDescent="0.3">
      <c r="A29" s="777" t="s">
        <v>33</v>
      </c>
      <c r="B29" s="778">
        <v>26.998399999999997</v>
      </c>
      <c r="C29" s="778">
        <v>10.998000000000001</v>
      </c>
      <c r="D29" s="778">
        <v>24.599600000000002</v>
      </c>
      <c r="E29" s="778">
        <v>17</v>
      </c>
      <c r="F29" s="778">
        <v>13.3828</v>
      </c>
      <c r="G29" s="778">
        <v>15.198</v>
      </c>
      <c r="H29" s="778">
        <v>14.567740000000001</v>
      </c>
      <c r="I29" s="778">
        <v>25.4</v>
      </c>
      <c r="J29" s="778">
        <v>5.9640000000000004</v>
      </c>
      <c r="K29" s="779">
        <v>27.89</v>
      </c>
      <c r="L29" s="780">
        <v>181.99853999999999</v>
      </c>
      <c r="M29" s="780">
        <v>18.199853999999998</v>
      </c>
    </row>
    <row r="30" spans="1:13" ht="15.75" thickBot="1" x14ac:dyDescent="0.3">
      <c r="A30" s="777" t="s">
        <v>29</v>
      </c>
      <c r="B30" s="778">
        <v>0</v>
      </c>
      <c r="C30" s="778">
        <v>28.5</v>
      </c>
      <c r="D30" s="778">
        <v>0</v>
      </c>
      <c r="E30" s="778">
        <v>20</v>
      </c>
      <c r="F30" s="778">
        <v>38.299999999999997</v>
      </c>
      <c r="G30" s="778">
        <v>0</v>
      </c>
      <c r="H30" s="778">
        <v>31</v>
      </c>
      <c r="I30" s="778">
        <v>24</v>
      </c>
      <c r="J30" s="778">
        <v>0</v>
      </c>
      <c r="K30" s="779">
        <v>17.04</v>
      </c>
      <c r="L30" s="780">
        <v>158.84</v>
      </c>
      <c r="M30" s="780">
        <v>15.884</v>
      </c>
    </row>
    <row r="31" spans="1:13" ht="15.75" thickBot="1" x14ac:dyDescent="0.3">
      <c r="A31" s="777" t="s">
        <v>42</v>
      </c>
      <c r="B31" s="778">
        <v>114.3</v>
      </c>
      <c r="C31" s="778">
        <v>18</v>
      </c>
      <c r="D31" s="778">
        <v>0</v>
      </c>
      <c r="E31" s="778">
        <v>30</v>
      </c>
      <c r="F31" s="778">
        <v>0</v>
      </c>
      <c r="G31" s="778">
        <v>24.3</v>
      </c>
      <c r="H31" s="778">
        <v>0</v>
      </c>
      <c r="I31" s="778">
        <v>36.4</v>
      </c>
      <c r="J31" s="778">
        <v>21</v>
      </c>
      <c r="K31" s="779">
        <v>12</v>
      </c>
      <c r="L31" s="780">
        <v>256</v>
      </c>
      <c r="M31" s="780">
        <v>25.6</v>
      </c>
    </row>
    <row r="32" spans="1:13" ht="15.75" thickBot="1" x14ac:dyDescent="0.3">
      <c r="A32" s="777" t="s">
        <v>181</v>
      </c>
      <c r="B32" s="778">
        <v>0</v>
      </c>
      <c r="C32" s="778">
        <v>0</v>
      </c>
      <c r="D32" s="778">
        <v>0</v>
      </c>
      <c r="E32" s="778">
        <v>0</v>
      </c>
      <c r="F32" s="778">
        <v>0</v>
      </c>
      <c r="G32" s="778">
        <v>0</v>
      </c>
      <c r="H32" s="778">
        <v>0</v>
      </c>
      <c r="I32" s="778">
        <v>0</v>
      </c>
      <c r="J32" s="778">
        <v>0</v>
      </c>
      <c r="K32" s="779">
        <v>0</v>
      </c>
      <c r="L32" s="780">
        <v>0</v>
      </c>
      <c r="M32" s="780">
        <v>0</v>
      </c>
    </row>
    <row r="33" spans="1:13" ht="15.75" thickBot="1" x14ac:dyDescent="0.3">
      <c r="A33" s="777" t="s">
        <v>35</v>
      </c>
      <c r="B33" s="778">
        <v>0</v>
      </c>
      <c r="C33" s="778">
        <v>0</v>
      </c>
      <c r="D33" s="778">
        <v>0</v>
      </c>
      <c r="E33" s="778">
        <v>0</v>
      </c>
      <c r="F33" s="778">
        <v>0</v>
      </c>
      <c r="G33" s="778">
        <v>9</v>
      </c>
      <c r="H33" s="778">
        <v>0</v>
      </c>
      <c r="I33" s="778">
        <v>0</v>
      </c>
      <c r="J33" s="778">
        <v>0</v>
      </c>
      <c r="K33" s="779">
        <v>0</v>
      </c>
      <c r="L33" s="780">
        <v>9</v>
      </c>
      <c r="M33" s="780">
        <v>0.9</v>
      </c>
    </row>
    <row r="34" spans="1:13" ht="15.75" thickBot="1" x14ac:dyDescent="0.3">
      <c r="A34" s="777" t="s">
        <v>112</v>
      </c>
      <c r="B34" s="778">
        <v>0</v>
      </c>
      <c r="C34" s="778">
        <v>0</v>
      </c>
      <c r="D34" s="778">
        <v>0</v>
      </c>
      <c r="E34" s="778">
        <v>0</v>
      </c>
      <c r="F34" s="778">
        <v>0</v>
      </c>
      <c r="G34" s="778">
        <v>0</v>
      </c>
      <c r="H34" s="778">
        <v>0</v>
      </c>
      <c r="I34" s="778">
        <v>0</v>
      </c>
      <c r="J34" s="778">
        <v>0</v>
      </c>
      <c r="K34" s="779">
        <v>0</v>
      </c>
      <c r="L34" s="780">
        <v>0</v>
      </c>
      <c r="M34" s="780">
        <v>0</v>
      </c>
    </row>
    <row r="35" spans="1:13" ht="15.75" thickBot="1" x14ac:dyDescent="0.3">
      <c r="A35" s="777" t="s">
        <v>137</v>
      </c>
      <c r="B35" s="778">
        <v>0</v>
      </c>
      <c r="C35" s="778">
        <v>0</v>
      </c>
      <c r="D35" s="778">
        <v>0</v>
      </c>
      <c r="E35" s="778">
        <v>0</v>
      </c>
      <c r="F35" s="778">
        <v>0</v>
      </c>
      <c r="G35" s="778">
        <v>0</v>
      </c>
      <c r="H35" s="778">
        <v>0</v>
      </c>
      <c r="I35" s="778">
        <v>0</v>
      </c>
      <c r="J35" s="778">
        <v>0</v>
      </c>
      <c r="K35" s="779">
        <v>0</v>
      </c>
      <c r="L35" s="780">
        <v>0</v>
      </c>
      <c r="M35" s="780">
        <v>0</v>
      </c>
    </row>
    <row r="36" spans="1:13" ht="15.75" thickBot="1" x14ac:dyDescent="0.3">
      <c r="A36" s="777" t="s">
        <v>183</v>
      </c>
      <c r="B36" s="778">
        <v>0</v>
      </c>
      <c r="C36" s="778">
        <v>0</v>
      </c>
      <c r="D36" s="778">
        <v>0</v>
      </c>
      <c r="E36" s="778">
        <v>0</v>
      </c>
      <c r="F36" s="778">
        <v>0</v>
      </c>
      <c r="G36" s="778">
        <v>0</v>
      </c>
      <c r="H36" s="778">
        <v>0</v>
      </c>
      <c r="I36" s="778">
        <v>0</v>
      </c>
      <c r="J36" s="778">
        <v>0</v>
      </c>
      <c r="K36" s="779">
        <v>0</v>
      </c>
      <c r="L36" s="780">
        <v>0</v>
      </c>
      <c r="M36" s="780">
        <v>0</v>
      </c>
    </row>
    <row r="37" spans="1:13" ht="15.75" thickBot="1" x14ac:dyDescent="0.3">
      <c r="A37" s="777" t="s">
        <v>44</v>
      </c>
      <c r="B37" s="778">
        <v>0.8</v>
      </c>
      <c r="C37" s="778">
        <v>0</v>
      </c>
      <c r="D37" s="778">
        <v>0</v>
      </c>
      <c r="E37" s="778">
        <v>0</v>
      </c>
      <c r="F37" s="778">
        <v>0</v>
      </c>
      <c r="G37" s="778">
        <v>0</v>
      </c>
      <c r="H37" s="778">
        <v>0</v>
      </c>
      <c r="I37" s="778">
        <v>0</v>
      </c>
      <c r="J37" s="778">
        <v>0</v>
      </c>
      <c r="K37" s="779">
        <v>2</v>
      </c>
      <c r="L37" s="780">
        <v>2.8</v>
      </c>
      <c r="M37" s="780">
        <v>0.27999999999999997</v>
      </c>
    </row>
    <row r="38" spans="1:13" ht="15.75" thickBot="1" x14ac:dyDescent="0.3">
      <c r="A38" s="777" t="s">
        <v>20</v>
      </c>
      <c r="B38" s="778">
        <v>15.2</v>
      </c>
      <c r="C38" s="778">
        <v>9</v>
      </c>
      <c r="D38" s="778">
        <v>12.6</v>
      </c>
      <c r="E38" s="778">
        <v>18.5</v>
      </c>
      <c r="F38" s="778">
        <v>8</v>
      </c>
      <c r="G38" s="778">
        <v>11.799999999999999</v>
      </c>
      <c r="H38" s="778">
        <v>17.649999999999999</v>
      </c>
      <c r="I38" s="778">
        <v>8.4</v>
      </c>
      <c r="J38" s="778">
        <v>11</v>
      </c>
      <c r="K38" s="779">
        <v>14.600000000000001</v>
      </c>
      <c r="L38" s="780">
        <v>126.75</v>
      </c>
      <c r="M38" s="780">
        <v>12.675000000000001</v>
      </c>
    </row>
    <row r="39" spans="1:13" ht="15.75" thickBot="1" x14ac:dyDescent="0.3">
      <c r="A39" s="777" t="s">
        <v>34</v>
      </c>
      <c r="B39" s="778">
        <v>9.9999999999999982</v>
      </c>
      <c r="C39" s="778">
        <v>6.9</v>
      </c>
      <c r="D39" s="778">
        <v>4.5</v>
      </c>
      <c r="E39" s="778">
        <v>9.3000000000000007</v>
      </c>
      <c r="F39" s="778">
        <v>11</v>
      </c>
      <c r="G39" s="778">
        <v>10.199999999999999</v>
      </c>
      <c r="H39" s="778">
        <v>3</v>
      </c>
      <c r="I39" s="778">
        <v>8.1</v>
      </c>
      <c r="J39" s="778">
        <v>3.3</v>
      </c>
      <c r="K39" s="779">
        <v>9.9</v>
      </c>
      <c r="L39" s="780">
        <v>76.200000000000017</v>
      </c>
      <c r="M39" s="780">
        <v>7.6200000000000019</v>
      </c>
    </row>
    <row r="40" spans="1:13" ht="15.75" thickBot="1" x14ac:dyDescent="0.3">
      <c r="A40" s="777" t="s">
        <v>48</v>
      </c>
      <c r="B40" s="778">
        <v>0</v>
      </c>
      <c r="C40" s="778">
        <v>85</v>
      </c>
      <c r="D40" s="778">
        <v>0</v>
      </c>
      <c r="E40" s="778">
        <v>85</v>
      </c>
      <c r="F40" s="778">
        <v>0</v>
      </c>
      <c r="G40" s="778">
        <v>85</v>
      </c>
      <c r="H40" s="778">
        <v>0</v>
      </c>
      <c r="I40" s="778">
        <v>85</v>
      </c>
      <c r="J40" s="778">
        <v>0</v>
      </c>
      <c r="K40" s="779">
        <v>85</v>
      </c>
      <c r="L40" s="780">
        <v>425</v>
      </c>
      <c r="M40" s="780">
        <v>42.5</v>
      </c>
    </row>
    <row r="41" spans="1:13" ht="15.75" thickBot="1" x14ac:dyDescent="0.3">
      <c r="A41" s="777" t="s">
        <v>88</v>
      </c>
      <c r="B41" s="778">
        <v>0</v>
      </c>
      <c r="C41" s="778">
        <v>30</v>
      </c>
      <c r="D41" s="778">
        <v>0</v>
      </c>
      <c r="E41" s="778">
        <v>8</v>
      </c>
      <c r="F41" s="778">
        <v>42.9</v>
      </c>
      <c r="G41" s="778">
        <v>0</v>
      </c>
      <c r="H41" s="778">
        <v>30</v>
      </c>
      <c r="I41" s="778">
        <v>0</v>
      </c>
      <c r="J41" s="778">
        <v>6.75</v>
      </c>
      <c r="K41" s="779">
        <v>0</v>
      </c>
      <c r="L41" s="780">
        <v>117.65</v>
      </c>
      <c r="M41" s="780">
        <v>11.765000000000001</v>
      </c>
    </row>
    <row r="42" spans="1:13" ht="15.75" thickBot="1" x14ac:dyDescent="0.3">
      <c r="A42" s="261" t="s">
        <v>310</v>
      </c>
      <c r="B42" s="778">
        <v>0</v>
      </c>
      <c r="C42" s="778">
        <v>0</v>
      </c>
      <c r="D42" s="778">
        <v>0</v>
      </c>
      <c r="E42" s="778">
        <v>0</v>
      </c>
      <c r="F42" s="778">
        <v>0</v>
      </c>
      <c r="G42" s="778">
        <v>0</v>
      </c>
      <c r="H42" s="778">
        <v>0</v>
      </c>
      <c r="I42" s="778">
        <v>0</v>
      </c>
      <c r="J42" s="778">
        <v>0</v>
      </c>
      <c r="K42" s="779">
        <v>0</v>
      </c>
      <c r="L42" s="780">
        <v>0</v>
      </c>
      <c r="M42" s="780">
        <v>0</v>
      </c>
    </row>
    <row r="43" spans="1:13" ht="15.75" thickBot="1" x14ac:dyDescent="0.3">
      <c r="A43" s="777" t="s">
        <v>138</v>
      </c>
      <c r="B43" s="778">
        <v>0</v>
      </c>
      <c r="C43" s="778">
        <v>4</v>
      </c>
      <c r="D43" s="778">
        <v>0</v>
      </c>
      <c r="E43" s="778">
        <v>0</v>
      </c>
      <c r="F43" s="778">
        <v>4</v>
      </c>
      <c r="G43" s="778">
        <v>0</v>
      </c>
      <c r="H43" s="778">
        <v>4</v>
      </c>
      <c r="I43" s="778">
        <v>0</v>
      </c>
      <c r="J43" s="778">
        <v>0</v>
      </c>
      <c r="K43" s="779">
        <v>4</v>
      </c>
      <c r="L43" s="780">
        <v>16</v>
      </c>
      <c r="M43" s="780">
        <v>1.6</v>
      </c>
    </row>
    <row r="44" spans="1:13" ht="15.75" thickBot="1" x14ac:dyDescent="0.3">
      <c r="A44" s="777" t="s">
        <v>396</v>
      </c>
      <c r="B44" s="778">
        <v>0</v>
      </c>
      <c r="C44" s="778">
        <v>0</v>
      </c>
      <c r="D44" s="778">
        <v>0</v>
      </c>
      <c r="E44" s="778">
        <v>0</v>
      </c>
      <c r="F44" s="778">
        <v>0</v>
      </c>
      <c r="G44" s="778">
        <v>0</v>
      </c>
      <c r="H44" s="778">
        <v>0</v>
      </c>
      <c r="I44" s="778">
        <v>0</v>
      </c>
      <c r="J44" s="778">
        <v>0</v>
      </c>
      <c r="K44" s="779">
        <v>0</v>
      </c>
      <c r="L44" s="780">
        <v>0</v>
      </c>
      <c r="M44" s="780">
        <v>0</v>
      </c>
    </row>
    <row r="45" spans="1:13" ht="15.75" thickBot="1" x14ac:dyDescent="0.3">
      <c r="A45" s="777" t="s">
        <v>27</v>
      </c>
      <c r="B45" s="778">
        <v>125</v>
      </c>
      <c r="C45" s="778">
        <v>0</v>
      </c>
      <c r="D45" s="778">
        <v>125</v>
      </c>
      <c r="E45" s="778">
        <v>0</v>
      </c>
      <c r="F45" s="778">
        <v>125</v>
      </c>
      <c r="G45" s="778">
        <v>0</v>
      </c>
      <c r="H45" s="778">
        <v>125</v>
      </c>
      <c r="I45" s="778">
        <v>0</v>
      </c>
      <c r="J45" s="778">
        <v>125</v>
      </c>
      <c r="K45" s="779">
        <v>0</v>
      </c>
      <c r="L45" s="780">
        <v>625</v>
      </c>
      <c r="M45" s="780">
        <v>62.5</v>
      </c>
    </row>
    <row r="46" spans="1:13" ht="15.75" thickBot="1" x14ac:dyDescent="0.3">
      <c r="A46" s="777" t="s">
        <v>363</v>
      </c>
      <c r="B46" s="778">
        <v>0</v>
      </c>
      <c r="C46" s="778">
        <v>0</v>
      </c>
      <c r="D46" s="778">
        <v>0</v>
      </c>
      <c r="E46" s="778">
        <v>0</v>
      </c>
      <c r="F46" s="778">
        <v>0</v>
      </c>
      <c r="G46" s="778">
        <v>0</v>
      </c>
      <c r="H46" s="778">
        <v>0</v>
      </c>
      <c r="I46" s="778">
        <v>0</v>
      </c>
      <c r="J46" s="778">
        <v>0</v>
      </c>
      <c r="K46" s="779">
        <v>0</v>
      </c>
      <c r="L46" s="780">
        <v>0</v>
      </c>
      <c r="M46" s="780">
        <v>0</v>
      </c>
    </row>
    <row r="47" spans="1:13" ht="15.75" thickBot="1" x14ac:dyDescent="0.3">
      <c r="A47" s="777" t="s">
        <v>139</v>
      </c>
      <c r="B47" s="778">
        <v>0</v>
      </c>
      <c r="C47" s="778">
        <v>0</v>
      </c>
      <c r="D47" s="778">
        <v>15</v>
      </c>
      <c r="E47" s="778">
        <v>0</v>
      </c>
      <c r="F47" s="778">
        <v>0</v>
      </c>
      <c r="G47" s="778">
        <v>0</v>
      </c>
      <c r="H47" s="778">
        <v>0</v>
      </c>
      <c r="I47" s="778">
        <v>0</v>
      </c>
      <c r="J47" s="778">
        <v>0</v>
      </c>
      <c r="K47" s="779">
        <v>15</v>
      </c>
      <c r="L47" s="780">
        <v>30</v>
      </c>
      <c r="M47" s="780">
        <v>3</v>
      </c>
    </row>
    <row r="48" spans="1:13" ht="15.75" thickBot="1" x14ac:dyDescent="0.3">
      <c r="A48" s="777" t="s">
        <v>140</v>
      </c>
      <c r="B48" s="778">
        <v>12.5</v>
      </c>
      <c r="C48" s="778">
        <v>0</v>
      </c>
      <c r="D48" s="778">
        <v>0</v>
      </c>
      <c r="E48" s="778">
        <v>0</v>
      </c>
      <c r="F48" s="778">
        <v>0</v>
      </c>
      <c r="G48" s="778">
        <v>12.5</v>
      </c>
      <c r="H48" s="778">
        <v>0</v>
      </c>
      <c r="I48" s="778">
        <v>12.5</v>
      </c>
      <c r="J48" s="778">
        <v>0</v>
      </c>
      <c r="K48" s="779">
        <v>0</v>
      </c>
      <c r="L48" s="780">
        <v>37.5</v>
      </c>
      <c r="M48" s="780">
        <v>3.75</v>
      </c>
    </row>
    <row r="49" spans="1:13" ht="15.75" thickBot="1" x14ac:dyDescent="0.3">
      <c r="A49" s="777" t="s">
        <v>192</v>
      </c>
      <c r="B49" s="778">
        <v>0</v>
      </c>
      <c r="C49" s="778">
        <v>0</v>
      </c>
      <c r="D49" s="778">
        <v>0</v>
      </c>
      <c r="E49" s="778">
        <v>0</v>
      </c>
      <c r="F49" s="778">
        <v>0</v>
      </c>
      <c r="G49" s="778">
        <v>0</v>
      </c>
      <c r="H49" s="778">
        <v>10</v>
      </c>
      <c r="I49" s="778">
        <v>16</v>
      </c>
      <c r="J49" s="778">
        <v>0</v>
      </c>
      <c r="K49" s="779">
        <v>0</v>
      </c>
      <c r="L49" s="780">
        <v>26</v>
      </c>
      <c r="M49" s="780">
        <v>2.6</v>
      </c>
    </row>
    <row r="50" spans="1:13" ht="15.75" thickBot="1" x14ac:dyDescent="0.3">
      <c r="A50" s="777" t="s">
        <v>289</v>
      </c>
      <c r="B50" s="778">
        <v>0</v>
      </c>
      <c r="C50" s="778">
        <v>0</v>
      </c>
      <c r="D50" s="778">
        <v>2.25</v>
      </c>
      <c r="E50" s="778">
        <v>0</v>
      </c>
      <c r="F50" s="778">
        <v>0</v>
      </c>
      <c r="G50" s="778">
        <v>0</v>
      </c>
      <c r="H50" s="778">
        <v>0</v>
      </c>
      <c r="I50" s="778">
        <v>2.25</v>
      </c>
      <c r="J50" s="778">
        <v>0</v>
      </c>
      <c r="K50" s="779">
        <v>0</v>
      </c>
      <c r="L50" s="780">
        <v>4.5</v>
      </c>
      <c r="M50" s="780">
        <v>0.45</v>
      </c>
    </row>
    <row r="51" spans="1:13" ht="15.75" thickBot="1" x14ac:dyDescent="0.3">
      <c r="A51" s="777" t="s">
        <v>16</v>
      </c>
      <c r="B51" s="778">
        <v>65</v>
      </c>
      <c r="C51" s="778">
        <v>285.7</v>
      </c>
      <c r="D51" s="778">
        <v>119.4</v>
      </c>
      <c r="E51" s="778">
        <v>240</v>
      </c>
      <c r="F51" s="778">
        <v>135</v>
      </c>
      <c r="G51" s="778">
        <v>120.6</v>
      </c>
      <c r="H51" s="778">
        <v>256.5</v>
      </c>
      <c r="I51" s="778">
        <v>136</v>
      </c>
      <c r="J51" s="778">
        <v>165.7</v>
      </c>
      <c r="K51" s="779">
        <v>277.2</v>
      </c>
      <c r="L51" s="780">
        <v>1801.1000000000001</v>
      </c>
      <c r="M51" s="780">
        <v>180.11</v>
      </c>
    </row>
    <row r="52" spans="1:13" ht="15.75" thickBot="1" x14ac:dyDescent="0.3">
      <c r="A52" s="777" t="s">
        <v>54</v>
      </c>
      <c r="B52" s="778">
        <v>0</v>
      </c>
      <c r="C52" s="778">
        <v>0</v>
      </c>
      <c r="D52" s="778">
        <v>0</v>
      </c>
      <c r="E52" s="778">
        <v>0</v>
      </c>
      <c r="F52" s="778">
        <v>100</v>
      </c>
      <c r="G52" s="778">
        <v>0</v>
      </c>
      <c r="H52" s="778">
        <v>0</v>
      </c>
      <c r="I52" s="778">
        <v>0</v>
      </c>
      <c r="J52" s="778">
        <v>100</v>
      </c>
      <c r="K52" s="779">
        <v>0</v>
      </c>
      <c r="L52" s="780">
        <v>200</v>
      </c>
      <c r="M52" s="780">
        <v>20</v>
      </c>
    </row>
    <row r="53" spans="1:13" ht="15.75" thickBot="1" x14ac:dyDescent="0.3">
      <c r="A53" s="777" t="s">
        <v>72</v>
      </c>
      <c r="B53" s="778">
        <v>0</v>
      </c>
      <c r="C53" s="778">
        <v>0</v>
      </c>
      <c r="D53" s="778">
        <v>100</v>
      </c>
      <c r="E53" s="778">
        <v>0</v>
      </c>
      <c r="F53" s="778">
        <v>0</v>
      </c>
      <c r="G53" s="778">
        <v>100</v>
      </c>
      <c r="H53" s="778">
        <v>0</v>
      </c>
      <c r="I53" s="778">
        <v>0</v>
      </c>
      <c r="J53" s="778">
        <v>0</v>
      </c>
      <c r="K53" s="779">
        <v>0</v>
      </c>
      <c r="L53" s="780">
        <v>200</v>
      </c>
      <c r="M53" s="780">
        <v>20</v>
      </c>
    </row>
    <row r="54" spans="1:13" ht="15.75" thickBot="1" x14ac:dyDescent="0.3">
      <c r="A54" s="777" t="s">
        <v>84</v>
      </c>
      <c r="B54" s="778">
        <v>100</v>
      </c>
      <c r="C54" s="778">
        <v>0</v>
      </c>
      <c r="D54" s="778">
        <v>0</v>
      </c>
      <c r="E54" s="778">
        <v>0</v>
      </c>
      <c r="F54" s="778">
        <v>0</v>
      </c>
      <c r="G54" s="778">
        <v>0</v>
      </c>
      <c r="H54" s="778">
        <v>0</v>
      </c>
      <c r="I54" s="778">
        <v>100</v>
      </c>
      <c r="J54" s="778">
        <v>0</v>
      </c>
      <c r="K54" s="779">
        <v>0</v>
      </c>
      <c r="L54" s="780">
        <v>200</v>
      </c>
      <c r="M54" s="780">
        <v>20</v>
      </c>
    </row>
    <row r="55" spans="1:13" ht="15.75" thickBot="1" x14ac:dyDescent="0.3">
      <c r="A55" s="777" t="s">
        <v>96</v>
      </c>
      <c r="B55" s="778">
        <v>0</v>
      </c>
      <c r="C55" s="778">
        <v>10</v>
      </c>
      <c r="D55" s="778">
        <v>0</v>
      </c>
      <c r="E55" s="778">
        <v>0</v>
      </c>
      <c r="F55" s="778">
        <v>0</v>
      </c>
      <c r="G55" s="778">
        <v>0</v>
      </c>
      <c r="H55" s="778">
        <v>0</v>
      </c>
      <c r="I55" s="778">
        <v>0</v>
      </c>
      <c r="J55" s="778">
        <v>10</v>
      </c>
      <c r="K55" s="779">
        <v>0</v>
      </c>
      <c r="L55" s="780">
        <v>20</v>
      </c>
      <c r="M55" s="780">
        <v>2</v>
      </c>
    </row>
    <row r="56" spans="1:13" ht="15.75" thickBot="1" x14ac:dyDescent="0.3">
      <c r="A56" s="777" t="s">
        <v>36</v>
      </c>
      <c r="B56" s="778">
        <v>11.6</v>
      </c>
      <c r="C56" s="778">
        <v>14.5</v>
      </c>
      <c r="D56" s="778">
        <v>0</v>
      </c>
      <c r="E56" s="778">
        <v>5</v>
      </c>
      <c r="F56" s="778">
        <v>5</v>
      </c>
      <c r="G56" s="778">
        <v>5</v>
      </c>
      <c r="H56" s="778">
        <v>2.88</v>
      </c>
      <c r="I56" s="778">
        <v>5</v>
      </c>
      <c r="J56" s="778">
        <v>9.5</v>
      </c>
      <c r="K56" s="779">
        <v>13.23</v>
      </c>
      <c r="L56" s="780">
        <v>71.710000000000008</v>
      </c>
      <c r="M56" s="780">
        <v>7.1710000000000012</v>
      </c>
    </row>
    <row r="57" spans="1:13" ht="15.75" thickBot="1" x14ac:dyDescent="0.3">
      <c r="A57" s="777" t="s">
        <v>73</v>
      </c>
      <c r="B57" s="778">
        <v>0</v>
      </c>
      <c r="C57" s="778">
        <v>71.430000000000007</v>
      </c>
      <c r="D57" s="778">
        <v>0</v>
      </c>
      <c r="E57" s="778">
        <v>55.83</v>
      </c>
      <c r="F57" s="778">
        <v>0</v>
      </c>
      <c r="G57" s="778">
        <v>0</v>
      </c>
      <c r="H57" s="778">
        <v>71.5</v>
      </c>
      <c r="I57" s="778">
        <v>0</v>
      </c>
      <c r="J57" s="778">
        <v>71.430000000000007</v>
      </c>
      <c r="K57" s="779">
        <v>0</v>
      </c>
      <c r="L57" s="780">
        <v>270.09000000000003</v>
      </c>
      <c r="M57" s="780">
        <v>27.009000000000004</v>
      </c>
    </row>
    <row r="58" spans="1:13" ht="15.75" thickBot="1" x14ac:dyDescent="0.3">
      <c r="A58" s="777" t="s">
        <v>37</v>
      </c>
      <c r="B58" s="778">
        <v>0</v>
      </c>
      <c r="C58" s="778">
        <v>0</v>
      </c>
      <c r="D58" s="778">
        <v>0</v>
      </c>
      <c r="E58" s="778">
        <v>34</v>
      </c>
      <c r="F58" s="778">
        <v>0</v>
      </c>
      <c r="G58" s="778">
        <v>0</v>
      </c>
      <c r="H58" s="778">
        <v>0</v>
      </c>
      <c r="I58" s="778">
        <v>33.799999999999997</v>
      </c>
      <c r="J58" s="778">
        <v>0</v>
      </c>
      <c r="K58" s="779">
        <v>0</v>
      </c>
      <c r="L58" s="780">
        <v>67.8</v>
      </c>
      <c r="M58" s="780">
        <v>6.7799999999999994</v>
      </c>
    </row>
    <row r="59" spans="1:13" ht="15.75" thickBot="1" x14ac:dyDescent="0.3">
      <c r="A59" s="777" t="s">
        <v>141</v>
      </c>
      <c r="B59" s="778">
        <v>83.3</v>
      </c>
      <c r="C59" s="778">
        <v>38</v>
      </c>
      <c r="D59" s="778">
        <v>11.4</v>
      </c>
      <c r="E59" s="778">
        <v>0</v>
      </c>
      <c r="F59" s="778">
        <v>11.4</v>
      </c>
      <c r="G59" s="778">
        <v>36.4</v>
      </c>
      <c r="H59" s="778">
        <v>37.14</v>
      </c>
      <c r="I59" s="778">
        <v>0</v>
      </c>
      <c r="J59" s="778">
        <v>0</v>
      </c>
      <c r="K59" s="779">
        <v>11.4</v>
      </c>
      <c r="L59" s="780">
        <v>229.04</v>
      </c>
      <c r="M59" s="780">
        <v>22.904</v>
      </c>
    </row>
    <row r="60" spans="1:13" ht="15.75" thickBot="1" x14ac:dyDescent="0.3">
      <c r="A60" s="777" t="s">
        <v>83</v>
      </c>
      <c r="B60" s="778">
        <v>14.7</v>
      </c>
      <c r="C60" s="778">
        <v>14.7</v>
      </c>
      <c r="D60" s="778">
        <v>36.4</v>
      </c>
      <c r="E60" s="778">
        <v>0</v>
      </c>
      <c r="F60" s="778">
        <v>83.25</v>
      </c>
      <c r="G60" s="778">
        <v>53.8</v>
      </c>
      <c r="H60" s="778">
        <v>14.7</v>
      </c>
      <c r="I60" s="778">
        <v>31.5</v>
      </c>
      <c r="J60" s="778">
        <v>14.7</v>
      </c>
      <c r="K60" s="779">
        <v>0</v>
      </c>
      <c r="L60" s="780">
        <v>263.75</v>
      </c>
      <c r="M60" s="780">
        <v>26.375</v>
      </c>
    </row>
    <row r="61" spans="1:13" ht="15.75" thickBot="1" x14ac:dyDescent="0.3">
      <c r="A61" s="781" t="s">
        <v>295</v>
      </c>
      <c r="B61" s="778">
        <v>0</v>
      </c>
      <c r="C61" s="778">
        <v>0</v>
      </c>
      <c r="D61" s="778">
        <v>0</v>
      </c>
      <c r="E61" s="778">
        <v>0</v>
      </c>
      <c r="F61" s="778">
        <v>0</v>
      </c>
      <c r="G61" s="778">
        <v>0</v>
      </c>
      <c r="H61" s="778">
        <v>0</v>
      </c>
      <c r="I61" s="778">
        <v>0</v>
      </c>
      <c r="J61" s="778">
        <v>0</v>
      </c>
      <c r="K61" s="779">
        <v>0</v>
      </c>
      <c r="L61" s="780">
        <v>0</v>
      </c>
      <c r="M61" s="780">
        <v>0</v>
      </c>
    </row>
    <row r="62" spans="1:13" ht="15.75" thickBot="1" x14ac:dyDescent="0.3">
      <c r="A62" s="777" t="s">
        <v>329</v>
      </c>
      <c r="B62" s="778">
        <v>0</v>
      </c>
      <c r="C62" s="778">
        <v>0</v>
      </c>
      <c r="D62" s="778">
        <v>0</v>
      </c>
      <c r="E62" s="778">
        <v>0</v>
      </c>
      <c r="F62" s="778">
        <v>0</v>
      </c>
      <c r="G62" s="778">
        <v>0</v>
      </c>
      <c r="H62" s="778">
        <v>0</v>
      </c>
      <c r="I62" s="778">
        <v>0</v>
      </c>
      <c r="J62" s="778">
        <v>0</v>
      </c>
      <c r="K62" s="779">
        <v>56.9</v>
      </c>
      <c r="L62" s="780">
        <v>56.9</v>
      </c>
      <c r="M62" s="780">
        <v>5.6899999999999995</v>
      </c>
    </row>
    <row r="63" spans="1:13" ht="15.75" thickBot="1" x14ac:dyDescent="0.3">
      <c r="A63" s="777" t="s">
        <v>66</v>
      </c>
      <c r="B63" s="778">
        <v>0</v>
      </c>
      <c r="C63" s="778">
        <v>5</v>
      </c>
      <c r="D63" s="778">
        <v>0</v>
      </c>
      <c r="E63" s="778">
        <v>5</v>
      </c>
      <c r="F63" s="778">
        <v>0</v>
      </c>
      <c r="G63" s="778">
        <v>5</v>
      </c>
      <c r="H63" s="778">
        <v>0</v>
      </c>
      <c r="I63" s="778">
        <v>5</v>
      </c>
      <c r="J63" s="778">
        <v>0</v>
      </c>
      <c r="K63" s="779">
        <v>19.16</v>
      </c>
      <c r="L63" s="780">
        <v>39.159999999999997</v>
      </c>
      <c r="M63" s="780">
        <v>3.9159999999999995</v>
      </c>
    </row>
    <row r="64" spans="1:13" ht="32.25" thickBot="1" x14ac:dyDescent="0.3">
      <c r="A64" s="85" t="s">
        <v>393</v>
      </c>
      <c r="B64" s="778">
        <v>0</v>
      </c>
      <c r="C64" s="778">
        <v>0</v>
      </c>
      <c r="D64" s="778">
        <v>0</v>
      </c>
      <c r="E64" s="778">
        <v>0</v>
      </c>
      <c r="F64" s="778">
        <v>0</v>
      </c>
      <c r="G64" s="778">
        <v>0</v>
      </c>
      <c r="H64" s="778">
        <v>0</v>
      </c>
      <c r="I64" s="778">
        <v>0</v>
      </c>
      <c r="J64" s="778">
        <v>1</v>
      </c>
      <c r="K64" s="779">
        <v>0</v>
      </c>
      <c r="L64" s="780">
        <v>1</v>
      </c>
      <c r="M64" s="780">
        <v>0.1</v>
      </c>
    </row>
    <row r="65" spans="1:13" ht="15.75" thickBot="1" x14ac:dyDescent="0.3">
      <c r="A65" s="777" t="s">
        <v>22</v>
      </c>
      <c r="B65" s="778">
        <v>0</v>
      </c>
      <c r="C65" s="778">
        <v>0</v>
      </c>
      <c r="D65" s="778">
        <v>0</v>
      </c>
      <c r="E65" s="778">
        <v>1.3</v>
      </c>
      <c r="F65" s="778">
        <v>0</v>
      </c>
      <c r="G65" s="778">
        <v>0</v>
      </c>
      <c r="H65" s="778">
        <v>1.3</v>
      </c>
      <c r="I65" s="778">
        <v>0</v>
      </c>
      <c r="J65" s="778">
        <v>0</v>
      </c>
      <c r="K65" s="779">
        <v>1.3</v>
      </c>
      <c r="L65" s="780">
        <v>3.9000000000000004</v>
      </c>
      <c r="M65" s="780">
        <v>0.39</v>
      </c>
    </row>
    <row r="66" spans="1:13" ht="15.75" thickBot="1" x14ac:dyDescent="0.3">
      <c r="A66" s="777" t="s">
        <v>64</v>
      </c>
      <c r="B66" s="778">
        <v>0</v>
      </c>
      <c r="C66" s="778">
        <v>1.3</v>
      </c>
      <c r="D66" s="778">
        <v>0</v>
      </c>
      <c r="E66" s="778">
        <v>0</v>
      </c>
      <c r="F66" s="778">
        <v>1.3</v>
      </c>
      <c r="G66" s="778">
        <v>0</v>
      </c>
      <c r="H66" s="778">
        <v>0</v>
      </c>
      <c r="I66" s="778">
        <v>0</v>
      </c>
      <c r="J66" s="778">
        <v>1.3</v>
      </c>
      <c r="K66" s="779">
        <v>0</v>
      </c>
      <c r="L66" s="780">
        <v>3.9000000000000004</v>
      </c>
      <c r="M66" s="780">
        <v>0.39</v>
      </c>
    </row>
    <row r="67" spans="1:13" ht="15.75" thickBot="1" x14ac:dyDescent="0.3">
      <c r="A67" s="777" t="s">
        <v>370</v>
      </c>
      <c r="B67" s="778">
        <v>0</v>
      </c>
      <c r="C67" s="778">
        <v>10</v>
      </c>
      <c r="D67" s="778">
        <v>0</v>
      </c>
      <c r="E67" s="778">
        <v>0</v>
      </c>
      <c r="F67" s="778">
        <v>0</v>
      </c>
      <c r="G67" s="778">
        <v>0</v>
      </c>
      <c r="H67" s="778">
        <v>10</v>
      </c>
      <c r="I67" s="778">
        <v>0</v>
      </c>
      <c r="J67" s="778">
        <v>0</v>
      </c>
      <c r="K67" s="779">
        <v>0</v>
      </c>
      <c r="L67" s="780">
        <v>20</v>
      </c>
      <c r="M67" s="780">
        <v>2</v>
      </c>
    </row>
    <row r="68" spans="1:13" ht="15.75" thickBot="1" x14ac:dyDescent="0.3">
      <c r="A68" s="777" t="s">
        <v>307</v>
      </c>
      <c r="B68" s="778">
        <v>0</v>
      </c>
      <c r="C68" s="778">
        <v>0</v>
      </c>
      <c r="D68" s="778">
        <v>0</v>
      </c>
      <c r="E68" s="778">
        <v>0</v>
      </c>
      <c r="F68" s="778">
        <v>10</v>
      </c>
      <c r="G68" s="778">
        <v>0</v>
      </c>
      <c r="H68" s="778">
        <v>0</v>
      </c>
      <c r="I68" s="778">
        <v>0</v>
      </c>
      <c r="J68" s="778">
        <v>10</v>
      </c>
      <c r="K68" s="779">
        <v>0</v>
      </c>
      <c r="L68" s="780">
        <v>20</v>
      </c>
      <c r="M68" s="780">
        <v>2</v>
      </c>
    </row>
    <row r="69" spans="1:13" ht="15.75" thickBot="1" x14ac:dyDescent="0.3">
      <c r="A69" s="777" t="s">
        <v>19</v>
      </c>
      <c r="B69" s="778">
        <v>3.0000000000000004</v>
      </c>
      <c r="C69" s="778">
        <v>3.8</v>
      </c>
      <c r="D69" s="778">
        <v>3.9</v>
      </c>
      <c r="E69" s="778">
        <v>1.7999999999999998</v>
      </c>
      <c r="F69" s="778">
        <v>2.9</v>
      </c>
      <c r="G69" s="778">
        <v>3.2</v>
      </c>
      <c r="H69" s="778">
        <v>2.76</v>
      </c>
      <c r="I69" s="778">
        <v>5.3</v>
      </c>
      <c r="J69" s="778">
        <v>2.5</v>
      </c>
      <c r="K69" s="779">
        <v>3.2800000000000002</v>
      </c>
      <c r="L69" s="780">
        <v>32.44</v>
      </c>
      <c r="M69" s="780">
        <v>3.2439999999999998</v>
      </c>
    </row>
    <row r="70" spans="1:13" ht="16.5" thickBot="1" x14ac:dyDescent="0.3">
      <c r="A70" s="85" t="s">
        <v>364</v>
      </c>
      <c r="B70" s="778">
        <v>0</v>
      </c>
      <c r="C70" s="778">
        <v>0</v>
      </c>
      <c r="D70" s="778">
        <v>0</v>
      </c>
      <c r="E70" s="778">
        <v>0</v>
      </c>
      <c r="F70" s="778">
        <v>0</v>
      </c>
      <c r="G70" s="778">
        <v>0</v>
      </c>
      <c r="H70" s="778">
        <v>0</v>
      </c>
      <c r="I70" s="778">
        <v>0</v>
      </c>
      <c r="J70" s="778">
        <v>0</v>
      </c>
      <c r="K70" s="779">
        <v>0</v>
      </c>
      <c r="L70" s="780">
        <v>0</v>
      </c>
      <c r="M70" s="780">
        <v>0</v>
      </c>
    </row>
    <row r="71" spans="1:13" ht="15.75" thickBot="1" x14ac:dyDescent="0.3">
      <c r="A71" s="777" t="s">
        <v>95</v>
      </c>
      <c r="B71" s="778">
        <v>0</v>
      </c>
      <c r="C71" s="778">
        <v>0</v>
      </c>
      <c r="D71" s="778">
        <v>5</v>
      </c>
      <c r="E71" s="778">
        <v>0</v>
      </c>
      <c r="F71" s="778">
        <v>0</v>
      </c>
      <c r="G71" s="778">
        <v>4</v>
      </c>
      <c r="H71" s="778">
        <v>0</v>
      </c>
      <c r="I71" s="778">
        <v>0</v>
      </c>
      <c r="J71" s="778">
        <v>0</v>
      </c>
      <c r="K71" s="779">
        <v>0</v>
      </c>
      <c r="L71" s="780">
        <v>9</v>
      </c>
      <c r="M71" s="780">
        <v>0.9</v>
      </c>
    </row>
    <row r="72" spans="1:13" ht="15.75" thickBot="1" x14ac:dyDescent="0.3">
      <c r="A72" s="777" t="s">
        <v>339</v>
      </c>
      <c r="B72" s="778">
        <v>0</v>
      </c>
      <c r="C72" s="778">
        <v>0</v>
      </c>
      <c r="D72" s="778">
        <v>0</v>
      </c>
      <c r="E72" s="778">
        <v>21</v>
      </c>
      <c r="F72" s="778">
        <v>0</v>
      </c>
      <c r="G72" s="778">
        <v>0</v>
      </c>
      <c r="H72" s="778">
        <v>0</v>
      </c>
      <c r="I72" s="778">
        <v>0</v>
      </c>
      <c r="J72" s="778">
        <v>0</v>
      </c>
      <c r="K72" s="779">
        <v>0</v>
      </c>
      <c r="L72" s="780">
        <v>21</v>
      </c>
      <c r="M72" s="780">
        <v>2.1</v>
      </c>
    </row>
    <row r="73" spans="1:13" ht="15.75" thickBot="1" x14ac:dyDescent="0.3">
      <c r="A73" s="784" t="s">
        <v>142</v>
      </c>
      <c r="B73" s="785">
        <v>55</v>
      </c>
      <c r="C73" s="785">
        <v>33.700000000000003</v>
      </c>
      <c r="D73" s="785">
        <v>28</v>
      </c>
      <c r="E73" s="785">
        <v>19</v>
      </c>
      <c r="F73" s="785">
        <v>50.28</v>
      </c>
      <c r="G73" s="785">
        <v>46</v>
      </c>
      <c r="H73" s="785">
        <v>43.79</v>
      </c>
      <c r="I73" s="785">
        <v>27.7</v>
      </c>
      <c r="J73" s="785">
        <v>35.700000000000003</v>
      </c>
      <c r="K73" s="785">
        <v>54.9</v>
      </c>
      <c r="L73" s="2">
        <v>394.06999999999994</v>
      </c>
      <c r="M73" s="2">
        <v>39.406999999999996</v>
      </c>
    </row>
    <row r="74" spans="1:13" ht="15.75" thickBot="1" x14ac:dyDescent="0.3">
      <c r="A74" s="784" t="s">
        <v>143</v>
      </c>
      <c r="B74" s="785">
        <v>151.89840000000001</v>
      </c>
      <c r="C74" s="785">
        <v>63.498000000000005</v>
      </c>
      <c r="D74" s="785">
        <v>71.599600000000009</v>
      </c>
      <c r="E74" s="785">
        <v>73</v>
      </c>
      <c r="F74" s="785">
        <v>95.212800000000001</v>
      </c>
      <c r="G74" s="785">
        <v>79.998000000000005</v>
      </c>
      <c r="H74" s="785">
        <v>51.567740000000001</v>
      </c>
      <c r="I74" s="785">
        <v>153.4</v>
      </c>
      <c r="J74" s="785">
        <v>40.463999999999999</v>
      </c>
      <c r="K74" s="785">
        <v>92.47</v>
      </c>
      <c r="L74" s="2">
        <v>873.10853999999995</v>
      </c>
      <c r="M74" s="2">
        <v>87.310853999999992</v>
      </c>
    </row>
    <row r="75" spans="1:13" ht="15.75" thickBot="1" x14ac:dyDescent="0.3">
      <c r="A75" s="784" t="s">
        <v>144</v>
      </c>
      <c r="B75" s="785">
        <v>0</v>
      </c>
      <c r="C75" s="785">
        <v>119</v>
      </c>
      <c r="D75" s="785">
        <v>0</v>
      </c>
      <c r="E75" s="785">
        <v>93</v>
      </c>
      <c r="F75" s="785">
        <v>46.9</v>
      </c>
      <c r="G75" s="785">
        <v>85</v>
      </c>
      <c r="H75" s="785">
        <v>44</v>
      </c>
      <c r="I75" s="785">
        <v>101</v>
      </c>
      <c r="J75" s="785">
        <v>6.75</v>
      </c>
      <c r="K75" s="785">
        <v>89</v>
      </c>
      <c r="L75" s="2">
        <v>584.65</v>
      </c>
      <c r="M75" s="2">
        <v>58.464999999999996</v>
      </c>
    </row>
    <row r="76" spans="1:13" ht="15.75" thickBot="1" x14ac:dyDescent="0.3">
      <c r="A76" s="784" t="s">
        <v>145</v>
      </c>
      <c r="B76" s="785">
        <v>12.5</v>
      </c>
      <c r="C76" s="785">
        <v>0</v>
      </c>
      <c r="D76" s="785">
        <v>17.25</v>
      </c>
      <c r="E76" s="785">
        <v>0</v>
      </c>
      <c r="F76" s="785">
        <v>0</v>
      </c>
      <c r="G76" s="785">
        <v>12.5</v>
      </c>
      <c r="H76" s="785">
        <v>0</v>
      </c>
      <c r="I76" s="785">
        <v>14.75</v>
      </c>
      <c r="J76" s="785">
        <v>0</v>
      </c>
      <c r="K76" s="785">
        <v>15</v>
      </c>
      <c r="L76" s="2">
        <v>72</v>
      </c>
      <c r="M76" s="2">
        <v>7.2</v>
      </c>
    </row>
    <row r="77" spans="1:13" ht="15.75" thickBot="1" x14ac:dyDescent="0.3">
      <c r="A77" s="784" t="s">
        <v>146</v>
      </c>
      <c r="B77" s="785">
        <v>165</v>
      </c>
      <c r="C77" s="785">
        <v>295.7</v>
      </c>
      <c r="D77" s="785">
        <v>219.4</v>
      </c>
      <c r="E77" s="785">
        <v>240</v>
      </c>
      <c r="F77" s="785">
        <v>235</v>
      </c>
      <c r="G77" s="785">
        <v>220.6</v>
      </c>
      <c r="H77" s="785">
        <v>256.5</v>
      </c>
      <c r="I77" s="785">
        <v>236</v>
      </c>
      <c r="J77" s="785">
        <v>275.7</v>
      </c>
      <c r="K77" s="785">
        <v>277.2</v>
      </c>
      <c r="L77" s="2">
        <v>2421.0999999999995</v>
      </c>
      <c r="M77" s="2">
        <v>242.10999999999996</v>
      </c>
    </row>
    <row r="78" spans="1:13" ht="19.5" customHeight="1" thickBot="1" x14ac:dyDescent="0.3">
      <c r="A78" s="786" t="s">
        <v>37</v>
      </c>
      <c r="B78" s="785">
        <v>83.3</v>
      </c>
      <c r="C78" s="785">
        <v>38</v>
      </c>
      <c r="D78" s="785">
        <v>11.4</v>
      </c>
      <c r="E78" s="785">
        <v>34</v>
      </c>
      <c r="F78" s="785">
        <v>11.4</v>
      </c>
      <c r="G78" s="785">
        <v>36.4</v>
      </c>
      <c r="H78" s="785">
        <v>37.14</v>
      </c>
      <c r="I78" s="785">
        <v>33.799999999999997</v>
      </c>
      <c r="J78" s="785">
        <v>0</v>
      </c>
      <c r="K78" s="785">
        <v>11.4</v>
      </c>
      <c r="L78" s="2">
        <v>296.83999999999997</v>
      </c>
      <c r="M78" s="2">
        <v>29.683999999999997</v>
      </c>
    </row>
    <row r="79" spans="1:13" ht="15.75" thickBot="1" x14ac:dyDescent="0.3">
      <c r="A79" s="786" t="s">
        <v>177</v>
      </c>
      <c r="B79" s="785">
        <v>14.7</v>
      </c>
      <c r="C79" s="785">
        <v>14.7</v>
      </c>
      <c r="D79" s="785">
        <v>36.4</v>
      </c>
      <c r="E79" s="785">
        <v>0</v>
      </c>
      <c r="F79" s="785">
        <v>83.25</v>
      </c>
      <c r="G79" s="785">
        <v>53.8</v>
      </c>
      <c r="H79" s="785">
        <v>14.7</v>
      </c>
      <c r="I79" s="785">
        <v>31.5</v>
      </c>
      <c r="J79" s="785">
        <v>14.7</v>
      </c>
      <c r="K79" s="785">
        <v>56.9</v>
      </c>
      <c r="L79" s="2">
        <v>320.64999999999998</v>
      </c>
      <c r="M79" s="2">
        <v>32.064999999999998</v>
      </c>
    </row>
    <row r="80" spans="1:13" ht="15.75" thickBot="1" x14ac:dyDescent="0.3">
      <c r="A80" s="786" t="s">
        <v>82</v>
      </c>
      <c r="B80" s="785">
        <v>6</v>
      </c>
      <c r="C80" s="785">
        <v>0</v>
      </c>
      <c r="D80" s="785">
        <v>38.5</v>
      </c>
      <c r="E80" s="785">
        <v>0</v>
      </c>
      <c r="F80" s="785">
        <v>0</v>
      </c>
      <c r="G80" s="785">
        <v>38.5</v>
      </c>
      <c r="H80" s="785">
        <v>0</v>
      </c>
      <c r="I80" s="785">
        <v>14</v>
      </c>
      <c r="J80" s="785">
        <v>0</v>
      </c>
      <c r="K80" s="785">
        <v>0</v>
      </c>
      <c r="L80" s="2">
        <v>97</v>
      </c>
      <c r="M80" s="2">
        <v>9.6999999999999993</v>
      </c>
    </row>
    <row r="81" spans="1:13" ht="15.75" thickBot="1" x14ac:dyDescent="0.3">
      <c r="A81" s="786" t="s">
        <v>120</v>
      </c>
      <c r="B81" s="785">
        <v>49</v>
      </c>
      <c r="C81" s="785">
        <v>45</v>
      </c>
      <c r="D81" s="785">
        <v>54</v>
      </c>
      <c r="E81" s="785">
        <v>45</v>
      </c>
      <c r="F81" s="785">
        <v>45</v>
      </c>
      <c r="G81" s="785">
        <v>45</v>
      </c>
      <c r="H81" s="785">
        <v>61.29</v>
      </c>
      <c r="I81" s="785">
        <v>45</v>
      </c>
      <c r="J81" s="785">
        <v>45</v>
      </c>
      <c r="K81" s="785">
        <v>45</v>
      </c>
      <c r="L81" s="2">
        <v>479.29</v>
      </c>
      <c r="M81" s="2">
        <v>47.929000000000002</v>
      </c>
    </row>
    <row r="82" spans="1:13" ht="15.75" thickBot="1" x14ac:dyDescent="0.3">
      <c r="A82" s="786" t="s">
        <v>71</v>
      </c>
      <c r="B82" s="785">
        <v>0</v>
      </c>
      <c r="C82" s="785">
        <v>10</v>
      </c>
      <c r="D82" s="785">
        <v>0</v>
      </c>
      <c r="E82" s="785">
        <v>21</v>
      </c>
      <c r="F82" s="785">
        <v>10</v>
      </c>
      <c r="G82" s="785">
        <v>0</v>
      </c>
      <c r="H82" s="785">
        <v>10</v>
      </c>
      <c r="I82" s="785">
        <v>0</v>
      </c>
      <c r="J82" s="785">
        <v>10</v>
      </c>
      <c r="K82" s="785">
        <v>0</v>
      </c>
      <c r="L82" s="2">
        <v>61</v>
      </c>
      <c r="M82" s="2">
        <v>6.1</v>
      </c>
    </row>
    <row r="83" spans="1:13" x14ac:dyDescent="0.25">
      <c r="A83" s="783" t="s">
        <v>173</v>
      </c>
    </row>
    <row r="84" spans="1:13" ht="15.75" x14ac:dyDescent="0.25">
      <c r="A84" s="760"/>
      <c r="B84" s="761" t="s">
        <v>174</v>
      </c>
      <c r="C84" s="761"/>
      <c r="D84" s="761"/>
      <c r="E84" s="761"/>
      <c r="F84" s="761"/>
      <c r="G84" s="761"/>
      <c r="H84" s="762"/>
      <c r="I84" s="762"/>
      <c r="J84" s="762"/>
      <c r="K84" s="762"/>
    </row>
    <row r="85" spans="1:13" ht="15.75" thickBot="1" x14ac:dyDescent="0.3">
      <c r="A85" s="763"/>
      <c r="B85" s="763"/>
      <c r="C85" s="763"/>
      <c r="D85" s="764" t="s">
        <v>291</v>
      </c>
      <c r="E85" s="764"/>
      <c r="F85" s="764"/>
      <c r="G85" s="764"/>
      <c r="H85" s="764"/>
      <c r="I85" s="764"/>
      <c r="J85" s="764"/>
      <c r="K85" s="765" t="s">
        <v>7</v>
      </c>
    </row>
    <row r="86" spans="1:13" ht="15.75" thickBot="1" x14ac:dyDescent="0.3"/>
    <row r="87" spans="1:13" ht="15.75" thickBot="1" x14ac:dyDescent="0.3">
      <c r="A87" s="766" t="s">
        <v>131</v>
      </c>
      <c r="B87" s="767">
        <v>1</v>
      </c>
      <c r="C87" s="768">
        <v>2</v>
      </c>
      <c r="D87" s="769">
        <v>3</v>
      </c>
      <c r="E87" s="767">
        <v>4</v>
      </c>
      <c r="F87" s="767">
        <v>5</v>
      </c>
      <c r="G87" s="768">
        <v>6</v>
      </c>
      <c r="H87" s="767">
        <v>7</v>
      </c>
      <c r="I87" s="770">
        <v>8</v>
      </c>
      <c r="J87" s="767">
        <v>9</v>
      </c>
      <c r="K87" s="769">
        <v>10</v>
      </c>
      <c r="L87" s="767" t="s">
        <v>132</v>
      </c>
      <c r="M87" s="767" t="s">
        <v>133</v>
      </c>
    </row>
    <row r="88" spans="1:13" ht="15.75" thickBot="1" x14ac:dyDescent="0.3">
      <c r="A88" s="771"/>
      <c r="B88" s="772"/>
      <c r="C88" s="773"/>
      <c r="D88" s="774"/>
      <c r="E88" s="772"/>
      <c r="F88" s="772"/>
      <c r="G88" s="773"/>
      <c r="H88" s="772"/>
      <c r="I88" s="775"/>
      <c r="J88" s="772"/>
      <c r="K88" s="774"/>
      <c r="L88" s="776"/>
      <c r="M88" s="776"/>
    </row>
    <row r="89" spans="1:13" ht="15.75" thickBot="1" x14ac:dyDescent="0.3">
      <c r="A89" s="777" t="s">
        <v>18</v>
      </c>
      <c r="B89" s="778">
        <v>19.049999999999997</v>
      </c>
      <c r="C89" s="778">
        <v>24.7</v>
      </c>
      <c r="D89" s="778">
        <v>16.700000000000003</v>
      </c>
      <c r="E89" s="778">
        <v>26.75</v>
      </c>
      <c r="F89" s="778">
        <v>17.350000000000001</v>
      </c>
      <c r="G89" s="778">
        <v>20.9</v>
      </c>
      <c r="H89" s="778">
        <v>22.35</v>
      </c>
      <c r="I89" s="778">
        <v>15.850000000000001</v>
      </c>
      <c r="J89" s="778">
        <v>23.85</v>
      </c>
      <c r="K89" s="779">
        <v>17.25</v>
      </c>
      <c r="L89" s="780">
        <v>204.75</v>
      </c>
      <c r="M89" s="780">
        <v>20.475000000000001</v>
      </c>
    </row>
    <row r="90" spans="1:13" ht="15.75" thickBot="1" x14ac:dyDescent="0.3">
      <c r="A90" s="777" t="s">
        <v>59</v>
      </c>
      <c r="B90" s="778">
        <v>0.2</v>
      </c>
      <c r="C90" s="778">
        <v>0.3</v>
      </c>
      <c r="D90" s="778">
        <v>0.2</v>
      </c>
      <c r="E90" s="778">
        <v>0.2</v>
      </c>
      <c r="F90" s="778">
        <v>0.3</v>
      </c>
      <c r="G90" s="778">
        <v>0.2</v>
      </c>
      <c r="H90" s="778">
        <v>0.3</v>
      </c>
      <c r="I90" s="778">
        <v>0.2</v>
      </c>
      <c r="J90" s="778">
        <v>0.2</v>
      </c>
      <c r="K90" s="779">
        <v>0.3</v>
      </c>
      <c r="L90" s="780">
        <v>2.4</v>
      </c>
      <c r="M90" s="780">
        <v>0.24</v>
      </c>
    </row>
    <row r="91" spans="1:13" ht="15.75" thickBot="1" x14ac:dyDescent="0.3">
      <c r="A91" s="777" t="s">
        <v>51</v>
      </c>
      <c r="B91" s="778">
        <v>7.3</v>
      </c>
      <c r="C91" s="778">
        <v>4.7</v>
      </c>
      <c r="D91" s="778">
        <v>25.8</v>
      </c>
      <c r="E91" s="778">
        <v>7</v>
      </c>
      <c r="F91" s="778">
        <v>1</v>
      </c>
      <c r="G91" s="778">
        <v>5.4</v>
      </c>
      <c r="H91" s="778">
        <v>5.72</v>
      </c>
      <c r="I91" s="778">
        <v>2</v>
      </c>
      <c r="J91" s="778">
        <v>4.7</v>
      </c>
      <c r="K91" s="779">
        <v>99.62</v>
      </c>
      <c r="L91" s="780">
        <v>162.64000000000001</v>
      </c>
      <c r="M91" s="780">
        <v>16.264000000000003</v>
      </c>
    </row>
    <row r="92" spans="1:13" ht="15.75" thickBot="1" x14ac:dyDescent="0.3">
      <c r="A92" s="777" t="s">
        <v>87</v>
      </c>
      <c r="B92" s="778">
        <v>0.16</v>
      </c>
      <c r="C92" s="778">
        <v>0</v>
      </c>
      <c r="D92" s="778">
        <v>0.2</v>
      </c>
      <c r="E92" s="778">
        <v>0</v>
      </c>
      <c r="F92" s="778">
        <v>0</v>
      </c>
      <c r="G92" s="778">
        <v>0.3</v>
      </c>
      <c r="H92" s="778">
        <v>0</v>
      </c>
      <c r="I92" s="778">
        <v>0.16</v>
      </c>
      <c r="J92" s="778">
        <v>0</v>
      </c>
      <c r="K92" s="779">
        <v>0.16</v>
      </c>
      <c r="L92" s="780">
        <v>0.98</v>
      </c>
      <c r="M92" s="780">
        <v>9.8000000000000004E-2</v>
      </c>
    </row>
    <row r="93" spans="1:13" ht="15.75" thickBot="1" x14ac:dyDescent="0.3">
      <c r="A93" s="777" t="s">
        <v>25</v>
      </c>
      <c r="B93" s="778">
        <v>25</v>
      </c>
      <c r="C93" s="778">
        <v>25</v>
      </c>
      <c r="D93" s="778">
        <v>25</v>
      </c>
      <c r="E93" s="778">
        <v>25</v>
      </c>
      <c r="F93" s="778">
        <v>25</v>
      </c>
      <c r="G93" s="778">
        <v>25</v>
      </c>
      <c r="H93" s="778">
        <v>25</v>
      </c>
      <c r="I93" s="778">
        <v>25</v>
      </c>
      <c r="J93" s="778">
        <v>25</v>
      </c>
      <c r="K93" s="779">
        <v>25</v>
      </c>
      <c r="L93" s="780">
        <v>250</v>
      </c>
      <c r="M93" s="780">
        <v>25</v>
      </c>
    </row>
    <row r="94" spans="1:13" ht="15.75" thickBot="1" x14ac:dyDescent="0.3">
      <c r="A94" s="777" t="s">
        <v>38</v>
      </c>
      <c r="B94" s="778">
        <v>24</v>
      </c>
      <c r="C94" s="778">
        <v>20</v>
      </c>
      <c r="D94" s="778">
        <v>29</v>
      </c>
      <c r="E94" s="778">
        <v>20</v>
      </c>
      <c r="F94" s="778">
        <v>20</v>
      </c>
      <c r="G94" s="778">
        <v>20</v>
      </c>
      <c r="H94" s="778">
        <v>38.69</v>
      </c>
      <c r="I94" s="778">
        <v>20</v>
      </c>
      <c r="J94" s="778">
        <v>20</v>
      </c>
      <c r="K94" s="779">
        <v>20</v>
      </c>
      <c r="L94" s="780">
        <v>231.69</v>
      </c>
      <c r="M94" s="780">
        <v>23.169</v>
      </c>
    </row>
    <row r="95" spans="1:13" ht="15.75" thickBot="1" x14ac:dyDescent="0.3">
      <c r="A95" s="777" t="s">
        <v>46</v>
      </c>
      <c r="B95" s="778">
        <v>30</v>
      </c>
      <c r="C95" s="778">
        <v>30</v>
      </c>
      <c r="D95" s="778">
        <v>30</v>
      </c>
      <c r="E95" s="778">
        <v>30</v>
      </c>
      <c r="F95" s="778">
        <v>30</v>
      </c>
      <c r="G95" s="778">
        <v>30</v>
      </c>
      <c r="H95" s="778">
        <v>30</v>
      </c>
      <c r="I95" s="778">
        <v>30</v>
      </c>
      <c r="J95" s="778">
        <v>30</v>
      </c>
      <c r="K95" s="779">
        <v>30</v>
      </c>
      <c r="L95" s="780">
        <v>300</v>
      </c>
      <c r="M95" s="780">
        <v>30</v>
      </c>
    </row>
    <row r="96" spans="1:13" ht="15.75" thickBot="1" x14ac:dyDescent="0.3">
      <c r="A96" s="777" t="s">
        <v>43</v>
      </c>
      <c r="B96" s="778">
        <v>27.8</v>
      </c>
      <c r="C96" s="778">
        <v>0</v>
      </c>
      <c r="D96" s="778">
        <v>28</v>
      </c>
      <c r="E96" s="778">
        <v>27</v>
      </c>
      <c r="F96" s="778">
        <v>1.7</v>
      </c>
      <c r="G96" s="778">
        <v>24</v>
      </c>
      <c r="H96" s="778">
        <v>0</v>
      </c>
      <c r="I96" s="778">
        <v>21.3</v>
      </c>
      <c r="J96" s="778">
        <v>0</v>
      </c>
      <c r="K96" s="779">
        <v>19.850000000000001</v>
      </c>
      <c r="L96" s="780">
        <v>149.65</v>
      </c>
      <c r="M96" s="780">
        <v>14.965</v>
      </c>
    </row>
    <row r="97" spans="1:13" ht="15.75" thickBot="1" x14ac:dyDescent="0.3">
      <c r="A97" s="777" t="s">
        <v>70</v>
      </c>
      <c r="B97" s="778">
        <v>17.5</v>
      </c>
      <c r="C97" s="778">
        <v>0</v>
      </c>
      <c r="D97" s="778">
        <v>0</v>
      </c>
      <c r="E97" s="778">
        <v>17.5</v>
      </c>
      <c r="F97" s="778">
        <v>0</v>
      </c>
      <c r="G97" s="778">
        <v>17.5</v>
      </c>
      <c r="H97" s="778">
        <v>0</v>
      </c>
      <c r="I97" s="778">
        <v>0</v>
      </c>
      <c r="J97" s="778">
        <v>17.5</v>
      </c>
      <c r="K97" s="779">
        <v>0</v>
      </c>
      <c r="L97" s="780">
        <v>70</v>
      </c>
      <c r="M97" s="780">
        <v>7</v>
      </c>
    </row>
    <row r="98" spans="1:13" ht="15.75" thickBot="1" x14ac:dyDescent="0.3">
      <c r="A98" s="777" t="s">
        <v>82</v>
      </c>
      <c r="B98" s="778">
        <v>0</v>
      </c>
      <c r="C98" s="778">
        <v>0</v>
      </c>
      <c r="D98" s="778">
        <v>38.5</v>
      </c>
      <c r="E98" s="778">
        <v>0</v>
      </c>
      <c r="F98" s="778">
        <v>0</v>
      </c>
      <c r="G98" s="778">
        <v>38.5</v>
      </c>
      <c r="H98" s="778">
        <v>0</v>
      </c>
      <c r="I98" s="778">
        <v>0</v>
      </c>
      <c r="J98" s="778">
        <v>0</v>
      </c>
      <c r="K98" s="779">
        <v>0</v>
      </c>
      <c r="L98" s="780">
        <v>77</v>
      </c>
      <c r="M98" s="780">
        <v>7.7</v>
      </c>
    </row>
    <row r="99" spans="1:13" ht="15.75" thickBot="1" x14ac:dyDescent="0.3">
      <c r="A99" s="777" t="s">
        <v>286</v>
      </c>
      <c r="B99" s="778">
        <v>6</v>
      </c>
      <c r="C99" s="778">
        <v>0</v>
      </c>
      <c r="D99" s="778">
        <v>0</v>
      </c>
      <c r="E99" s="778">
        <v>0</v>
      </c>
      <c r="F99" s="778">
        <v>0</v>
      </c>
      <c r="G99" s="778">
        <v>0</v>
      </c>
      <c r="H99" s="778">
        <v>0</v>
      </c>
      <c r="I99" s="778">
        <v>14</v>
      </c>
      <c r="J99" s="778">
        <v>0</v>
      </c>
      <c r="K99" s="779">
        <v>0</v>
      </c>
      <c r="L99" s="780">
        <v>20</v>
      </c>
      <c r="M99" s="780">
        <v>2</v>
      </c>
    </row>
    <row r="100" spans="1:13" ht="15.75" thickBot="1" x14ac:dyDescent="0.3">
      <c r="A100" s="777" t="s">
        <v>68</v>
      </c>
      <c r="B100" s="778">
        <v>17.5</v>
      </c>
      <c r="C100" s="778">
        <v>5</v>
      </c>
      <c r="D100" s="778">
        <v>9</v>
      </c>
      <c r="E100" s="778">
        <v>19</v>
      </c>
      <c r="F100" s="778">
        <v>31.28</v>
      </c>
      <c r="G100" s="778">
        <v>0</v>
      </c>
      <c r="H100" s="778">
        <v>9.7799999999999994</v>
      </c>
      <c r="I100" s="778">
        <v>27.7</v>
      </c>
      <c r="J100" s="778">
        <v>0</v>
      </c>
      <c r="K100" s="779">
        <v>31.9</v>
      </c>
      <c r="L100" s="780">
        <v>151.16</v>
      </c>
      <c r="M100" s="780">
        <v>15.116</v>
      </c>
    </row>
    <row r="101" spans="1:13" ht="15.75" thickBot="1" x14ac:dyDescent="0.3">
      <c r="A101" s="777" t="s">
        <v>134</v>
      </c>
      <c r="B101" s="778">
        <v>0</v>
      </c>
      <c r="C101" s="778">
        <v>0</v>
      </c>
      <c r="D101" s="778">
        <v>0</v>
      </c>
      <c r="E101" s="778">
        <v>0</v>
      </c>
      <c r="F101" s="778">
        <v>0</v>
      </c>
      <c r="G101" s="778">
        <v>0</v>
      </c>
      <c r="H101" s="778">
        <v>0</v>
      </c>
      <c r="I101" s="778">
        <v>0</v>
      </c>
      <c r="J101" s="778">
        <v>0</v>
      </c>
      <c r="K101" s="779">
        <v>0</v>
      </c>
      <c r="L101" s="780">
        <v>0</v>
      </c>
      <c r="M101" s="780">
        <v>0</v>
      </c>
    </row>
    <row r="102" spans="1:13" ht="15.75" thickBot="1" x14ac:dyDescent="0.3">
      <c r="A102" s="777" t="s">
        <v>94</v>
      </c>
      <c r="B102" s="778">
        <v>2</v>
      </c>
      <c r="C102" s="778">
        <v>22.7</v>
      </c>
      <c r="D102" s="778">
        <v>0</v>
      </c>
      <c r="E102" s="778">
        <v>0</v>
      </c>
      <c r="F102" s="778">
        <v>0</v>
      </c>
      <c r="G102" s="778">
        <v>0</v>
      </c>
      <c r="H102" s="778">
        <v>0</v>
      </c>
      <c r="I102" s="778">
        <v>0</v>
      </c>
      <c r="J102" s="778">
        <v>7.7</v>
      </c>
      <c r="K102" s="779">
        <v>0</v>
      </c>
      <c r="L102" s="780">
        <v>32.4</v>
      </c>
      <c r="M102" s="780">
        <v>3.2399999999999998</v>
      </c>
    </row>
    <row r="103" spans="1:13" ht="15.75" thickBot="1" x14ac:dyDescent="0.3">
      <c r="A103" s="777" t="s">
        <v>101</v>
      </c>
      <c r="B103" s="778">
        <v>0</v>
      </c>
      <c r="C103" s="778">
        <v>0</v>
      </c>
      <c r="D103" s="778">
        <v>0</v>
      </c>
      <c r="E103" s="778">
        <v>0</v>
      </c>
      <c r="F103" s="778">
        <v>0</v>
      </c>
      <c r="G103" s="778">
        <v>0</v>
      </c>
      <c r="H103" s="778">
        <v>15.2</v>
      </c>
      <c r="I103" s="778">
        <v>0</v>
      </c>
      <c r="J103" s="778">
        <v>0</v>
      </c>
      <c r="K103" s="779">
        <v>0</v>
      </c>
      <c r="L103" s="780">
        <v>15.2</v>
      </c>
      <c r="M103" s="780">
        <v>1.52</v>
      </c>
    </row>
    <row r="104" spans="1:13" ht="15.75" thickBot="1" x14ac:dyDescent="0.3">
      <c r="A104" s="777" t="s">
        <v>99</v>
      </c>
      <c r="B104" s="778">
        <v>8</v>
      </c>
      <c r="C104" s="778">
        <v>6</v>
      </c>
      <c r="D104" s="778">
        <v>0</v>
      </c>
      <c r="E104" s="778">
        <v>0</v>
      </c>
      <c r="F104" s="778">
        <v>0</v>
      </c>
      <c r="G104" s="778">
        <v>0</v>
      </c>
      <c r="H104" s="778">
        <v>0</v>
      </c>
      <c r="I104" s="778">
        <v>0</v>
      </c>
      <c r="J104" s="778">
        <v>0</v>
      </c>
      <c r="K104" s="779">
        <v>23</v>
      </c>
      <c r="L104" s="780">
        <v>37</v>
      </c>
      <c r="M104" s="780">
        <v>3.7</v>
      </c>
    </row>
    <row r="105" spans="1:13" ht="15.75" thickBot="1" x14ac:dyDescent="0.3">
      <c r="A105" s="777" t="s">
        <v>62</v>
      </c>
      <c r="B105" s="778">
        <v>0</v>
      </c>
      <c r="C105" s="778">
        <v>0</v>
      </c>
      <c r="D105" s="778">
        <v>0</v>
      </c>
      <c r="E105" s="778">
        <v>0</v>
      </c>
      <c r="F105" s="778">
        <v>0</v>
      </c>
      <c r="G105" s="778">
        <v>0</v>
      </c>
      <c r="H105" s="778">
        <v>19</v>
      </c>
      <c r="I105" s="778">
        <v>0</v>
      </c>
      <c r="J105" s="778">
        <v>0</v>
      </c>
      <c r="K105" s="779">
        <v>0</v>
      </c>
      <c r="L105" s="780">
        <v>19</v>
      </c>
      <c r="M105" s="780">
        <v>1.9</v>
      </c>
    </row>
    <row r="106" spans="1:13" ht="15.75" thickBot="1" x14ac:dyDescent="0.3">
      <c r="A106" s="777" t="s">
        <v>15</v>
      </c>
      <c r="B106" s="778">
        <v>0</v>
      </c>
      <c r="C106" s="778">
        <v>0</v>
      </c>
      <c r="D106" s="778">
        <v>0</v>
      </c>
      <c r="E106" s="778">
        <v>0</v>
      </c>
      <c r="F106" s="778">
        <v>19</v>
      </c>
      <c r="G106" s="778">
        <v>0</v>
      </c>
      <c r="H106" s="778">
        <v>0</v>
      </c>
      <c r="I106" s="778">
        <v>0</v>
      </c>
      <c r="J106" s="778">
        <v>19</v>
      </c>
      <c r="K106" s="779">
        <v>0</v>
      </c>
      <c r="L106" s="780">
        <v>38</v>
      </c>
      <c r="M106" s="780">
        <v>3.8</v>
      </c>
    </row>
    <row r="107" spans="1:13" ht="15.75" thickBot="1" x14ac:dyDescent="0.3">
      <c r="A107" s="777" t="s">
        <v>31</v>
      </c>
      <c r="B107" s="778">
        <v>0</v>
      </c>
      <c r="C107" s="778">
        <v>0</v>
      </c>
      <c r="D107" s="778">
        <v>0</v>
      </c>
      <c r="E107" s="778">
        <v>0</v>
      </c>
      <c r="F107" s="778">
        <v>0</v>
      </c>
      <c r="G107" s="778">
        <v>6</v>
      </c>
      <c r="H107" s="778">
        <v>0</v>
      </c>
      <c r="I107" s="778">
        <v>0</v>
      </c>
      <c r="J107" s="778">
        <v>0</v>
      </c>
      <c r="K107" s="779">
        <v>0</v>
      </c>
      <c r="L107" s="780">
        <v>6</v>
      </c>
      <c r="M107" s="780">
        <v>0.6</v>
      </c>
    </row>
    <row r="108" spans="1:13" ht="15.75" thickBot="1" x14ac:dyDescent="0.3">
      <c r="A108" s="777" t="s">
        <v>135</v>
      </c>
      <c r="B108" s="778">
        <v>0</v>
      </c>
      <c r="C108" s="778">
        <v>0</v>
      </c>
      <c r="D108" s="778">
        <v>19</v>
      </c>
      <c r="E108" s="778">
        <v>0</v>
      </c>
      <c r="F108" s="778">
        <v>0</v>
      </c>
      <c r="G108" s="778">
        <v>19</v>
      </c>
      <c r="H108" s="778">
        <v>0</v>
      </c>
      <c r="I108" s="778">
        <v>0</v>
      </c>
      <c r="J108" s="778">
        <v>0</v>
      </c>
      <c r="K108" s="779">
        <v>0</v>
      </c>
      <c r="L108" s="780">
        <v>38</v>
      </c>
      <c r="M108" s="780">
        <v>3.8</v>
      </c>
    </row>
    <row r="109" spans="1:13" ht="15.75" thickBot="1" x14ac:dyDescent="0.3">
      <c r="A109" s="777" t="s">
        <v>136</v>
      </c>
      <c r="B109" s="778">
        <v>0</v>
      </c>
      <c r="C109" s="778">
        <v>0</v>
      </c>
      <c r="D109" s="778">
        <v>0</v>
      </c>
      <c r="E109" s="778">
        <v>0</v>
      </c>
      <c r="F109" s="778">
        <v>0</v>
      </c>
      <c r="G109" s="778">
        <v>0</v>
      </c>
      <c r="H109" s="778">
        <v>0</v>
      </c>
      <c r="I109" s="778">
        <v>0</v>
      </c>
      <c r="J109" s="778">
        <v>0</v>
      </c>
      <c r="K109" s="779">
        <v>0</v>
      </c>
      <c r="L109" s="780">
        <v>0</v>
      </c>
      <c r="M109" s="780">
        <v>0</v>
      </c>
    </row>
    <row r="110" spans="1:13" ht="15.75" thickBot="1" x14ac:dyDescent="0.3">
      <c r="A110" s="777" t="s">
        <v>117</v>
      </c>
      <c r="B110" s="778">
        <v>27.5</v>
      </c>
      <c r="C110" s="778">
        <v>0</v>
      </c>
      <c r="D110" s="778">
        <v>0</v>
      </c>
      <c r="E110" s="778">
        <v>0</v>
      </c>
      <c r="F110" s="778">
        <v>0</v>
      </c>
      <c r="G110" s="778">
        <v>21</v>
      </c>
      <c r="H110" s="778">
        <v>0</v>
      </c>
      <c r="I110" s="778">
        <v>0</v>
      </c>
      <c r="J110" s="778">
        <v>9</v>
      </c>
      <c r="K110" s="779">
        <v>0</v>
      </c>
      <c r="L110" s="780">
        <v>57.5</v>
      </c>
      <c r="M110" s="780">
        <v>5.75</v>
      </c>
    </row>
    <row r="111" spans="1:13" ht="15.75" thickBot="1" x14ac:dyDescent="0.3">
      <c r="A111" s="777" t="s">
        <v>30</v>
      </c>
      <c r="B111" s="778">
        <v>64.349999999999994</v>
      </c>
      <c r="C111" s="778">
        <v>156.47999999999999</v>
      </c>
      <c r="D111" s="778">
        <v>198.05500000000001</v>
      </c>
      <c r="E111" s="778">
        <v>150.29</v>
      </c>
      <c r="F111" s="778">
        <v>141.857</v>
      </c>
      <c r="G111" s="778">
        <v>64.349999999999994</v>
      </c>
      <c r="H111" s="778">
        <v>177.9349</v>
      </c>
      <c r="I111" s="778">
        <v>64.78</v>
      </c>
      <c r="J111" s="778">
        <v>199.38</v>
      </c>
      <c r="K111" s="779">
        <v>42.9</v>
      </c>
      <c r="L111" s="780">
        <v>1260.3769</v>
      </c>
      <c r="M111" s="780">
        <v>126.03769</v>
      </c>
    </row>
    <row r="112" spans="1:13" ht="15.75" thickBot="1" x14ac:dyDescent="0.3">
      <c r="A112" s="777" t="s">
        <v>32</v>
      </c>
      <c r="B112" s="778">
        <v>12.25</v>
      </c>
      <c r="C112" s="778">
        <v>7.5</v>
      </c>
      <c r="D112" s="778">
        <v>58.75</v>
      </c>
      <c r="E112" s="778">
        <v>7.5</v>
      </c>
      <c r="F112" s="778">
        <v>54.41</v>
      </c>
      <c r="G112" s="778">
        <v>38.75</v>
      </c>
      <c r="H112" s="778">
        <v>7.5</v>
      </c>
      <c r="I112" s="778">
        <v>84.5</v>
      </c>
      <c r="J112" s="778">
        <v>16.875</v>
      </c>
      <c r="K112" s="779">
        <v>41.93</v>
      </c>
      <c r="L112" s="780">
        <v>331.875</v>
      </c>
      <c r="M112" s="780">
        <v>33.1875</v>
      </c>
    </row>
    <row r="113" spans="1:13" ht="15.75" thickBot="1" x14ac:dyDescent="0.3">
      <c r="A113" s="777" t="s">
        <v>33</v>
      </c>
      <c r="B113" s="778">
        <v>32.1</v>
      </c>
      <c r="C113" s="778">
        <v>13.09</v>
      </c>
      <c r="D113" s="778">
        <v>29.285240000000002</v>
      </c>
      <c r="E113" s="778">
        <v>20.234999999999999</v>
      </c>
      <c r="F113" s="778">
        <v>15.93</v>
      </c>
      <c r="G113" s="778">
        <v>14.52</v>
      </c>
      <c r="H113" s="778">
        <v>17.34</v>
      </c>
      <c r="I113" s="778">
        <v>30.21</v>
      </c>
      <c r="J113" s="778">
        <v>7.14</v>
      </c>
      <c r="K113" s="779">
        <v>33.212859999999999</v>
      </c>
      <c r="L113" s="780">
        <v>213.06309999999999</v>
      </c>
      <c r="M113" s="780">
        <v>21.30631</v>
      </c>
    </row>
    <row r="114" spans="1:13" ht="17.25" customHeight="1" thickBot="1" x14ac:dyDescent="0.3">
      <c r="A114" s="777" t="s">
        <v>29</v>
      </c>
      <c r="B114" s="778">
        <v>0</v>
      </c>
      <c r="C114" s="778">
        <v>36.479999999999997</v>
      </c>
      <c r="D114" s="778">
        <v>0</v>
      </c>
      <c r="E114" s="778">
        <v>25.6</v>
      </c>
      <c r="F114" s="778">
        <v>49.024000000000001</v>
      </c>
      <c r="G114" s="778">
        <v>0</v>
      </c>
      <c r="H114" s="778">
        <v>39.68</v>
      </c>
      <c r="I114" s="778">
        <v>30.72</v>
      </c>
      <c r="J114" s="778">
        <v>0</v>
      </c>
      <c r="K114" s="779">
        <v>21.811199999999999</v>
      </c>
      <c r="L114" s="780">
        <v>203.3152</v>
      </c>
      <c r="M114" s="780">
        <v>20.331520000000001</v>
      </c>
    </row>
    <row r="115" spans="1:13" ht="15.75" thickBot="1" x14ac:dyDescent="0.3">
      <c r="A115" s="777" t="s">
        <v>42</v>
      </c>
      <c r="B115" s="778">
        <v>142.87</v>
      </c>
      <c r="C115" s="778">
        <v>22.5</v>
      </c>
      <c r="D115" s="778">
        <v>0</v>
      </c>
      <c r="E115" s="778">
        <v>37.5</v>
      </c>
      <c r="F115" s="778">
        <v>0</v>
      </c>
      <c r="G115" s="778">
        <v>30.37</v>
      </c>
      <c r="H115" s="778">
        <v>0</v>
      </c>
      <c r="I115" s="778">
        <v>45.5</v>
      </c>
      <c r="J115" s="778">
        <v>26.25</v>
      </c>
      <c r="K115" s="779">
        <v>15</v>
      </c>
      <c r="L115" s="780">
        <v>319.99</v>
      </c>
      <c r="M115" s="780">
        <v>31.999000000000002</v>
      </c>
    </row>
    <row r="116" spans="1:13" ht="15.75" thickBot="1" x14ac:dyDescent="0.3">
      <c r="A116" s="777" t="s">
        <v>181</v>
      </c>
      <c r="B116" s="778">
        <v>0</v>
      </c>
      <c r="C116" s="778">
        <v>0</v>
      </c>
      <c r="D116" s="778">
        <v>0</v>
      </c>
      <c r="E116" s="778">
        <v>0</v>
      </c>
      <c r="F116" s="778">
        <v>0</v>
      </c>
      <c r="G116" s="778">
        <v>0</v>
      </c>
      <c r="H116" s="778">
        <v>0</v>
      </c>
      <c r="I116" s="778">
        <v>0</v>
      </c>
      <c r="J116" s="778">
        <v>0</v>
      </c>
      <c r="K116" s="779">
        <v>0</v>
      </c>
      <c r="L116" s="780">
        <v>0</v>
      </c>
      <c r="M116" s="780">
        <v>0</v>
      </c>
    </row>
    <row r="117" spans="1:13" ht="15.75" thickBot="1" x14ac:dyDescent="0.3">
      <c r="A117" s="777" t="s">
        <v>35</v>
      </c>
      <c r="B117" s="778">
        <v>0</v>
      </c>
      <c r="C117" s="778">
        <v>0</v>
      </c>
      <c r="D117" s="778">
        <v>0</v>
      </c>
      <c r="E117" s="778">
        <v>0</v>
      </c>
      <c r="F117" s="778">
        <v>0</v>
      </c>
      <c r="G117" s="778">
        <v>16</v>
      </c>
      <c r="H117" s="778">
        <v>0</v>
      </c>
      <c r="I117" s="778">
        <v>0</v>
      </c>
      <c r="J117" s="778">
        <v>0</v>
      </c>
      <c r="K117" s="779">
        <v>0</v>
      </c>
      <c r="L117" s="780">
        <v>16</v>
      </c>
      <c r="M117" s="780">
        <v>1.6</v>
      </c>
    </row>
    <row r="118" spans="1:13" s="37" customFormat="1" ht="15.75" thickBot="1" x14ac:dyDescent="0.3">
      <c r="A118" s="777" t="s">
        <v>112</v>
      </c>
      <c r="B118" s="778">
        <v>0</v>
      </c>
      <c r="C118" s="778">
        <v>0</v>
      </c>
      <c r="D118" s="778">
        <v>0</v>
      </c>
      <c r="E118" s="778">
        <v>0</v>
      </c>
      <c r="F118" s="778">
        <v>0</v>
      </c>
      <c r="G118" s="778">
        <v>0</v>
      </c>
      <c r="H118" s="778">
        <v>0</v>
      </c>
      <c r="I118" s="778">
        <v>0</v>
      </c>
      <c r="J118" s="778">
        <v>0</v>
      </c>
      <c r="K118" s="779">
        <v>0</v>
      </c>
      <c r="L118" s="780">
        <v>0</v>
      </c>
      <c r="M118" s="780">
        <v>0</v>
      </c>
    </row>
    <row r="119" spans="1:13" s="37" customFormat="1" ht="15.75" thickBot="1" x14ac:dyDescent="0.3">
      <c r="A119" s="777" t="s">
        <v>137</v>
      </c>
      <c r="B119" s="778">
        <v>0</v>
      </c>
      <c r="C119" s="778">
        <v>0</v>
      </c>
      <c r="D119" s="778">
        <v>0</v>
      </c>
      <c r="E119" s="778">
        <v>0</v>
      </c>
      <c r="F119" s="778">
        <v>0</v>
      </c>
      <c r="G119" s="778">
        <v>0</v>
      </c>
      <c r="H119" s="778">
        <v>0</v>
      </c>
      <c r="I119" s="778">
        <v>0</v>
      </c>
      <c r="J119" s="778">
        <v>0</v>
      </c>
      <c r="K119" s="779">
        <v>0</v>
      </c>
      <c r="L119" s="780">
        <v>0</v>
      </c>
      <c r="M119" s="780">
        <v>0</v>
      </c>
    </row>
    <row r="120" spans="1:13" ht="15.75" thickBot="1" x14ac:dyDescent="0.3">
      <c r="A120" s="777" t="s">
        <v>183</v>
      </c>
      <c r="B120" s="778">
        <v>0</v>
      </c>
      <c r="C120" s="778">
        <v>0</v>
      </c>
      <c r="D120" s="778">
        <v>0</v>
      </c>
      <c r="E120" s="778">
        <v>0</v>
      </c>
      <c r="F120" s="778">
        <v>0</v>
      </c>
      <c r="G120" s="778">
        <v>0</v>
      </c>
      <c r="H120" s="778">
        <v>0</v>
      </c>
      <c r="I120" s="778">
        <v>0</v>
      </c>
      <c r="J120" s="778">
        <v>0</v>
      </c>
      <c r="K120" s="779">
        <v>0</v>
      </c>
      <c r="L120" s="780">
        <v>0</v>
      </c>
      <c r="M120" s="780">
        <v>0</v>
      </c>
    </row>
    <row r="121" spans="1:13" ht="15.75" thickBot="1" x14ac:dyDescent="0.3">
      <c r="A121" s="777" t="s">
        <v>44</v>
      </c>
      <c r="B121" s="778">
        <v>0.8</v>
      </c>
      <c r="C121" s="778">
        <v>0</v>
      </c>
      <c r="D121" s="778">
        <v>0</v>
      </c>
      <c r="E121" s="778">
        <v>0</v>
      </c>
      <c r="F121" s="778">
        <v>0</v>
      </c>
      <c r="G121" s="778">
        <v>0</v>
      </c>
      <c r="H121" s="778">
        <v>0</v>
      </c>
      <c r="I121" s="778">
        <v>0</v>
      </c>
      <c r="J121" s="778">
        <v>0</v>
      </c>
      <c r="K121" s="779">
        <v>2</v>
      </c>
      <c r="L121" s="780">
        <v>2.8</v>
      </c>
      <c r="M121" s="780">
        <v>0.27999999999999997</v>
      </c>
    </row>
    <row r="122" spans="1:13" ht="15.75" thickBot="1" x14ac:dyDescent="0.3">
      <c r="A122" s="777" t="s">
        <v>20</v>
      </c>
      <c r="B122" s="778">
        <v>15.2</v>
      </c>
      <c r="C122" s="778">
        <v>9</v>
      </c>
      <c r="D122" s="778">
        <v>12.6</v>
      </c>
      <c r="E122" s="778">
        <v>18.5</v>
      </c>
      <c r="F122" s="778">
        <v>8</v>
      </c>
      <c r="G122" s="778">
        <v>11.799999999999999</v>
      </c>
      <c r="H122" s="778">
        <v>17.649999999999999</v>
      </c>
      <c r="I122" s="778">
        <v>8.4</v>
      </c>
      <c r="J122" s="778">
        <v>11</v>
      </c>
      <c r="K122" s="779">
        <v>14.600000000000001</v>
      </c>
      <c r="L122" s="780">
        <v>126.75</v>
      </c>
      <c r="M122" s="780">
        <v>12.675000000000001</v>
      </c>
    </row>
    <row r="123" spans="1:13" ht="15.75" thickBot="1" x14ac:dyDescent="0.3">
      <c r="A123" s="777" t="s">
        <v>34</v>
      </c>
      <c r="B123" s="778">
        <v>9.9999999999999982</v>
      </c>
      <c r="C123" s="778">
        <v>6.9</v>
      </c>
      <c r="D123" s="778">
        <v>4.5</v>
      </c>
      <c r="E123" s="778">
        <v>9.3000000000000007</v>
      </c>
      <c r="F123" s="778">
        <v>11</v>
      </c>
      <c r="G123" s="778">
        <v>10.199999999999999</v>
      </c>
      <c r="H123" s="778">
        <v>3</v>
      </c>
      <c r="I123" s="778">
        <v>8.1</v>
      </c>
      <c r="J123" s="778">
        <v>3.3</v>
      </c>
      <c r="K123" s="779">
        <v>9.9</v>
      </c>
      <c r="L123" s="780">
        <v>76.200000000000017</v>
      </c>
      <c r="M123" s="780">
        <v>7.6200000000000019</v>
      </c>
    </row>
    <row r="124" spans="1:13" ht="15.75" thickBot="1" x14ac:dyDescent="0.3">
      <c r="A124" s="777" t="s">
        <v>48</v>
      </c>
      <c r="B124" s="778">
        <v>0</v>
      </c>
      <c r="C124" s="778">
        <v>96.9</v>
      </c>
      <c r="D124" s="778">
        <v>0</v>
      </c>
      <c r="E124" s="778">
        <v>96.9</v>
      </c>
      <c r="F124" s="778">
        <v>0</v>
      </c>
      <c r="G124" s="778">
        <v>96.9</v>
      </c>
      <c r="H124" s="778">
        <v>0</v>
      </c>
      <c r="I124" s="778">
        <v>96.9</v>
      </c>
      <c r="J124" s="778">
        <v>0</v>
      </c>
      <c r="K124" s="779">
        <v>96.9</v>
      </c>
      <c r="L124" s="780">
        <v>484.5</v>
      </c>
      <c r="M124" s="780">
        <v>48.45</v>
      </c>
    </row>
    <row r="125" spans="1:13" ht="15.75" thickBot="1" x14ac:dyDescent="0.3">
      <c r="A125" s="777" t="s">
        <v>88</v>
      </c>
      <c r="B125" s="778">
        <v>0</v>
      </c>
      <c r="C125" s="778">
        <v>34</v>
      </c>
      <c r="D125" s="778">
        <v>0</v>
      </c>
      <c r="E125" s="778">
        <v>9.1199999999999992</v>
      </c>
      <c r="F125" s="778">
        <v>48.67</v>
      </c>
      <c r="G125" s="778">
        <v>0</v>
      </c>
      <c r="H125" s="778">
        <v>34</v>
      </c>
      <c r="I125" s="778">
        <v>0</v>
      </c>
      <c r="J125" s="778">
        <v>7.5</v>
      </c>
      <c r="K125" s="779">
        <v>0</v>
      </c>
      <c r="L125" s="780">
        <v>133.29</v>
      </c>
      <c r="M125" s="780">
        <v>13.328999999999999</v>
      </c>
    </row>
    <row r="126" spans="1:13" ht="15.75" thickBot="1" x14ac:dyDescent="0.3">
      <c r="A126" s="261" t="s">
        <v>310</v>
      </c>
      <c r="B126" s="778">
        <v>0</v>
      </c>
      <c r="C126" s="778">
        <v>0</v>
      </c>
      <c r="D126" s="778">
        <v>0</v>
      </c>
      <c r="E126" s="778">
        <v>0</v>
      </c>
      <c r="F126" s="778">
        <v>0</v>
      </c>
      <c r="G126" s="778">
        <v>0</v>
      </c>
      <c r="H126" s="778">
        <v>0</v>
      </c>
      <c r="I126" s="778">
        <v>0</v>
      </c>
      <c r="J126" s="778">
        <v>0</v>
      </c>
      <c r="K126" s="779">
        <v>0</v>
      </c>
      <c r="L126" s="780">
        <v>0</v>
      </c>
      <c r="M126" s="780">
        <v>0</v>
      </c>
    </row>
    <row r="127" spans="1:13" ht="15.75" thickBot="1" x14ac:dyDescent="0.3">
      <c r="A127" s="777" t="s">
        <v>138</v>
      </c>
      <c r="B127" s="778">
        <v>0</v>
      </c>
      <c r="C127" s="778">
        <v>4.0999999999999996</v>
      </c>
      <c r="D127" s="778">
        <v>0</v>
      </c>
      <c r="E127" s="778">
        <v>0</v>
      </c>
      <c r="F127" s="778">
        <v>4.0999999999999996</v>
      </c>
      <c r="G127" s="778">
        <v>0</v>
      </c>
      <c r="H127" s="778">
        <v>4.0999999999999996</v>
      </c>
      <c r="I127" s="778">
        <v>0</v>
      </c>
      <c r="J127" s="778">
        <v>0</v>
      </c>
      <c r="K127" s="779">
        <v>4.0999999999999996</v>
      </c>
      <c r="L127" s="780">
        <v>16.399999999999999</v>
      </c>
      <c r="M127" s="780">
        <v>1.64</v>
      </c>
    </row>
    <row r="128" spans="1:13" ht="15.75" thickBot="1" x14ac:dyDescent="0.3">
      <c r="A128" s="777" t="s">
        <v>396</v>
      </c>
      <c r="B128" s="778">
        <v>0</v>
      </c>
      <c r="C128" s="778">
        <v>0</v>
      </c>
      <c r="D128" s="778">
        <v>0</v>
      </c>
      <c r="E128" s="778">
        <v>0</v>
      </c>
      <c r="F128" s="778">
        <v>0</v>
      </c>
      <c r="G128" s="778">
        <v>0</v>
      </c>
      <c r="H128" s="778">
        <v>0</v>
      </c>
      <c r="I128" s="778">
        <v>0</v>
      </c>
      <c r="J128" s="778">
        <v>0</v>
      </c>
      <c r="K128" s="779">
        <v>0</v>
      </c>
      <c r="L128" s="780">
        <v>0</v>
      </c>
      <c r="M128" s="780">
        <v>0</v>
      </c>
    </row>
    <row r="129" spans="1:13" ht="21" customHeight="1" thickBot="1" x14ac:dyDescent="0.3">
      <c r="A129" s="777" t="s">
        <v>27</v>
      </c>
      <c r="B129" s="778">
        <v>125</v>
      </c>
      <c r="C129" s="778">
        <v>0</v>
      </c>
      <c r="D129" s="778">
        <v>125</v>
      </c>
      <c r="E129" s="778">
        <v>0</v>
      </c>
      <c r="F129" s="778">
        <v>125</v>
      </c>
      <c r="G129" s="778">
        <v>0</v>
      </c>
      <c r="H129" s="778">
        <v>125</v>
      </c>
      <c r="I129" s="778">
        <v>0</v>
      </c>
      <c r="J129" s="778">
        <v>125</v>
      </c>
      <c r="K129" s="779">
        <v>0</v>
      </c>
      <c r="L129" s="780">
        <v>625</v>
      </c>
      <c r="M129" s="780">
        <v>62.5</v>
      </c>
    </row>
    <row r="130" spans="1:13" ht="15.75" thickBot="1" x14ac:dyDescent="0.3">
      <c r="A130" s="777" t="s">
        <v>363</v>
      </c>
      <c r="B130" s="778">
        <v>0</v>
      </c>
      <c r="C130" s="778">
        <v>0</v>
      </c>
      <c r="D130" s="778">
        <v>0</v>
      </c>
      <c r="E130" s="778">
        <v>0</v>
      </c>
      <c r="F130" s="778">
        <v>0</v>
      </c>
      <c r="G130" s="778">
        <v>0</v>
      </c>
      <c r="H130" s="778">
        <v>0</v>
      </c>
      <c r="I130" s="778">
        <v>0</v>
      </c>
      <c r="J130" s="778">
        <v>0</v>
      </c>
      <c r="K130" s="779">
        <v>0</v>
      </c>
      <c r="L130" s="780">
        <v>0</v>
      </c>
      <c r="M130" s="780">
        <v>0</v>
      </c>
    </row>
    <row r="131" spans="1:13" ht="15.75" thickBot="1" x14ac:dyDescent="0.3">
      <c r="A131" s="777" t="s">
        <v>139</v>
      </c>
      <c r="B131" s="778">
        <v>0</v>
      </c>
      <c r="C131" s="778">
        <v>0</v>
      </c>
      <c r="D131" s="778">
        <v>15.3</v>
      </c>
      <c r="E131" s="778">
        <v>0</v>
      </c>
      <c r="F131" s="778">
        <v>0</v>
      </c>
      <c r="G131" s="778">
        <v>0</v>
      </c>
      <c r="H131" s="778">
        <v>0</v>
      </c>
      <c r="I131" s="778">
        <v>0</v>
      </c>
      <c r="J131" s="778">
        <v>0</v>
      </c>
      <c r="K131" s="779">
        <v>15.3</v>
      </c>
      <c r="L131" s="780">
        <v>30.6</v>
      </c>
      <c r="M131" s="780">
        <v>3.06</v>
      </c>
    </row>
    <row r="132" spans="1:13" ht="15.75" thickBot="1" x14ac:dyDescent="0.3">
      <c r="A132" s="777" t="s">
        <v>140</v>
      </c>
      <c r="B132" s="778">
        <v>12.75</v>
      </c>
      <c r="C132" s="778">
        <v>0</v>
      </c>
      <c r="D132" s="778">
        <v>0</v>
      </c>
      <c r="E132" s="778">
        <v>0</v>
      </c>
      <c r="F132" s="778">
        <v>0</v>
      </c>
      <c r="G132" s="778">
        <v>12.75</v>
      </c>
      <c r="H132" s="778">
        <v>0</v>
      </c>
      <c r="I132" s="778">
        <v>12.75</v>
      </c>
      <c r="J132" s="778">
        <v>0</v>
      </c>
      <c r="K132" s="779">
        <v>0</v>
      </c>
      <c r="L132" s="780">
        <v>38.25</v>
      </c>
      <c r="M132" s="780">
        <v>3.8250000000000002</v>
      </c>
    </row>
    <row r="133" spans="1:13" ht="15.75" thickBot="1" x14ac:dyDescent="0.3">
      <c r="A133" s="777" t="s">
        <v>192</v>
      </c>
      <c r="B133" s="778">
        <v>0</v>
      </c>
      <c r="C133" s="778">
        <v>0</v>
      </c>
      <c r="D133" s="778">
        <v>0</v>
      </c>
      <c r="E133" s="778">
        <v>0</v>
      </c>
      <c r="F133" s="778">
        <v>0</v>
      </c>
      <c r="G133" s="778">
        <v>0</v>
      </c>
      <c r="H133" s="778">
        <v>10</v>
      </c>
      <c r="I133" s="778">
        <v>16</v>
      </c>
      <c r="J133" s="778">
        <v>0</v>
      </c>
      <c r="K133" s="779">
        <v>0</v>
      </c>
      <c r="L133" s="780">
        <v>26</v>
      </c>
      <c r="M133" s="780">
        <v>2.6</v>
      </c>
    </row>
    <row r="134" spans="1:13" ht="15.75" thickBot="1" x14ac:dyDescent="0.3">
      <c r="A134" s="777" t="s">
        <v>289</v>
      </c>
      <c r="B134" s="778">
        <v>0</v>
      </c>
      <c r="C134" s="778">
        <v>0</v>
      </c>
      <c r="D134" s="778">
        <v>2.25</v>
      </c>
      <c r="E134" s="778">
        <v>0</v>
      </c>
      <c r="F134" s="778">
        <v>0</v>
      </c>
      <c r="G134" s="778">
        <v>0</v>
      </c>
      <c r="H134" s="778">
        <v>0</v>
      </c>
      <c r="I134" s="778">
        <v>2.25</v>
      </c>
      <c r="J134" s="778">
        <v>0</v>
      </c>
      <c r="K134" s="779">
        <v>0</v>
      </c>
      <c r="L134" s="780">
        <v>4.5</v>
      </c>
      <c r="M134" s="780">
        <v>0.45</v>
      </c>
    </row>
    <row r="135" spans="1:13" ht="15.75" thickBot="1" x14ac:dyDescent="0.3">
      <c r="A135" s="777" t="s">
        <v>16</v>
      </c>
      <c r="B135" s="778">
        <v>65</v>
      </c>
      <c r="C135" s="778">
        <v>291.94</v>
      </c>
      <c r="D135" s="778">
        <v>119.4</v>
      </c>
      <c r="E135" s="778">
        <v>245.36</v>
      </c>
      <c r="F135" s="778">
        <v>135</v>
      </c>
      <c r="G135" s="778">
        <v>120.6</v>
      </c>
      <c r="H135" s="778">
        <v>262.74</v>
      </c>
      <c r="I135" s="778">
        <v>136</v>
      </c>
      <c r="J135" s="778">
        <v>166.57999999999998</v>
      </c>
      <c r="K135" s="779">
        <v>282.56</v>
      </c>
      <c r="L135" s="780">
        <v>1825.1799999999998</v>
      </c>
      <c r="M135" s="780">
        <v>182.51799999999997</v>
      </c>
    </row>
    <row r="136" spans="1:13" ht="15.75" thickBot="1" x14ac:dyDescent="0.3">
      <c r="A136" s="777" t="s">
        <v>54</v>
      </c>
      <c r="B136" s="778">
        <v>0</v>
      </c>
      <c r="C136" s="778">
        <v>0</v>
      </c>
      <c r="D136" s="778">
        <v>0</v>
      </c>
      <c r="E136" s="778">
        <v>0</v>
      </c>
      <c r="F136" s="778">
        <v>103.5</v>
      </c>
      <c r="G136" s="778">
        <v>0</v>
      </c>
      <c r="H136" s="778">
        <v>0</v>
      </c>
      <c r="I136" s="778">
        <v>0</v>
      </c>
      <c r="J136" s="778">
        <v>103.5</v>
      </c>
      <c r="K136" s="779">
        <v>0</v>
      </c>
      <c r="L136" s="780">
        <v>207</v>
      </c>
      <c r="M136" s="780">
        <v>20.7</v>
      </c>
    </row>
    <row r="137" spans="1:13" ht="15.75" thickBot="1" x14ac:dyDescent="0.3">
      <c r="A137" s="777" t="s">
        <v>72</v>
      </c>
      <c r="B137" s="778">
        <v>0</v>
      </c>
      <c r="C137" s="778">
        <v>0</v>
      </c>
      <c r="D137" s="778">
        <v>103.64</v>
      </c>
      <c r="E137" s="778">
        <v>0</v>
      </c>
      <c r="F137" s="778">
        <v>0</v>
      </c>
      <c r="G137" s="778">
        <v>103.64</v>
      </c>
      <c r="H137" s="778">
        <v>0</v>
      </c>
      <c r="I137" s="778">
        <v>0</v>
      </c>
      <c r="J137" s="778">
        <v>0</v>
      </c>
      <c r="K137" s="779">
        <v>0</v>
      </c>
      <c r="L137" s="780">
        <v>207.28</v>
      </c>
      <c r="M137" s="780">
        <v>20.728000000000002</v>
      </c>
    </row>
    <row r="138" spans="1:13" ht="15.75" thickBot="1" x14ac:dyDescent="0.3">
      <c r="A138" s="777" t="s">
        <v>84</v>
      </c>
      <c r="B138" s="778">
        <v>103.5</v>
      </c>
      <c r="C138" s="778">
        <v>0</v>
      </c>
      <c r="D138" s="778">
        <v>0</v>
      </c>
      <c r="E138" s="778">
        <v>0</v>
      </c>
      <c r="F138" s="778">
        <v>0</v>
      </c>
      <c r="G138" s="778">
        <v>0</v>
      </c>
      <c r="H138" s="778">
        <v>0</v>
      </c>
      <c r="I138" s="778">
        <v>103.5</v>
      </c>
      <c r="J138" s="778">
        <v>0</v>
      </c>
      <c r="K138" s="779">
        <v>0</v>
      </c>
      <c r="L138" s="780">
        <v>207</v>
      </c>
      <c r="M138" s="780">
        <v>20.7</v>
      </c>
    </row>
    <row r="139" spans="1:13" ht="15.75" thickBot="1" x14ac:dyDescent="0.3">
      <c r="A139" s="777" t="s">
        <v>96</v>
      </c>
      <c r="B139" s="778">
        <v>0</v>
      </c>
      <c r="C139" s="778">
        <v>10</v>
      </c>
      <c r="D139" s="778">
        <v>0</v>
      </c>
      <c r="E139" s="778">
        <v>0</v>
      </c>
      <c r="F139" s="778">
        <v>0</v>
      </c>
      <c r="G139" s="778">
        <v>0</v>
      </c>
      <c r="H139" s="778">
        <v>0</v>
      </c>
      <c r="I139" s="778">
        <v>0</v>
      </c>
      <c r="J139" s="778">
        <v>10</v>
      </c>
      <c r="K139" s="779">
        <v>0</v>
      </c>
      <c r="L139" s="780">
        <v>20</v>
      </c>
      <c r="M139" s="780">
        <v>2</v>
      </c>
    </row>
    <row r="140" spans="1:13" ht="15.75" thickBot="1" x14ac:dyDescent="0.3">
      <c r="A140" s="777" t="s">
        <v>36</v>
      </c>
      <c r="B140" s="778">
        <v>11.6</v>
      </c>
      <c r="C140" s="778">
        <v>14.5</v>
      </c>
      <c r="D140" s="778">
        <v>0</v>
      </c>
      <c r="E140" s="778">
        <v>5</v>
      </c>
      <c r="F140" s="778">
        <v>5</v>
      </c>
      <c r="G140" s="778">
        <v>5</v>
      </c>
      <c r="H140" s="778">
        <v>2.88</v>
      </c>
      <c r="I140" s="778">
        <v>5</v>
      </c>
      <c r="J140" s="778">
        <v>9.5</v>
      </c>
      <c r="K140" s="779">
        <v>13.23</v>
      </c>
      <c r="L140" s="780">
        <v>71.710000000000008</v>
      </c>
      <c r="M140" s="780">
        <v>7.1710000000000012</v>
      </c>
    </row>
    <row r="141" spans="1:13" ht="15.75" thickBot="1" x14ac:dyDescent="0.3">
      <c r="A141" s="777" t="s">
        <v>73</v>
      </c>
      <c r="B141" s="778">
        <v>0</v>
      </c>
      <c r="C141" s="778">
        <v>72.849999999999994</v>
      </c>
      <c r="D141" s="778">
        <v>0</v>
      </c>
      <c r="E141" s="778">
        <v>56.66</v>
      </c>
      <c r="F141" s="778">
        <v>0</v>
      </c>
      <c r="G141" s="778">
        <v>0</v>
      </c>
      <c r="H141" s="778">
        <v>72.52</v>
      </c>
      <c r="I141" s="778">
        <v>0</v>
      </c>
      <c r="J141" s="778">
        <v>72.849999999999994</v>
      </c>
      <c r="K141" s="779">
        <v>0</v>
      </c>
      <c r="L141" s="780">
        <v>274.30999999999995</v>
      </c>
      <c r="M141" s="780">
        <v>27.430999999999994</v>
      </c>
    </row>
    <row r="142" spans="1:13" ht="15.75" thickBot="1" x14ac:dyDescent="0.3">
      <c r="A142" s="777" t="s">
        <v>37</v>
      </c>
      <c r="B142" s="778">
        <v>0</v>
      </c>
      <c r="C142" s="778">
        <v>0</v>
      </c>
      <c r="D142" s="778">
        <v>0</v>
      </c>
      <c r="E142" s="778">
        <v>34</v>
      </c>
      <c r="F142" s="778">
        <v>0</v>
      </c>
      <c r="G142" s="778">
        <v>0</v>
      </c>
      <c r="H142" s="778">
        <v>0</v>
      </c>
      <c r="I142" s="778">
        <v>33.799999999999997</v>
      </c>
      <c r="J142" s="778">
        <v>0</v>
      </c>
      <c r="K142" s="779">
        <v>0</v>
      </c>
      <c r="L142" s="780">
        <v>67.8</v>
      </c>
      <c r="M142" s="780">
        <v>6.7799999999999994</v>
      </c>
    </row>
    <row r="143" spans="1:13" ht="15.75" thickBot="1" x14ac:dyDescent="0.3">
      <c r="A143" s="777" t="s">
        <v>141</v>
      </c>
      <c r="B143" s="778">
        <v>83.3</v>
      </c>
      <c r="C143" s="778">
        <v>38</v>
      </c>
      <c r="D143" s="778">
        <v>11.4</v>
      </c>
      <c r="E143" s="778">
        <v>0</v>
      </c>
      <c r="F143" s="778">
        <v>11.4</v>
      </c>
      <c r="G143" s="778">
        <v>36.4</v>
      </c>
      <c r="H143" s="778">
        <v>37.14</v>
      </c>
      <c r="I143" s="778">
        <v>0</v>
      </c>
      <c r="J143" s="778">
        <v>0</v>
      </c>
      <c r="K143" s="779">
        <v>11.4</v>
      </c>
      <c r="L143" s="780">
        <v>229.04</v>
      </c>
      <c r="M143" s="780">
        <v>22.904</v>
      </c>
    </row>
    <row r="144" spans="1:13" ht="15.75" thickBot="1" x14ac:dyDescent="0.3">
      <c r="A144" s="777" t="s">
        <v>83</v>
      </c>
      <c r="B144" s="778">
        <v>22.61</v>
      </c>
      <c r="C144" s="778">
        <v>22.61</v>
      </c>
      <c r="D144" s="778">
        <v>56</v>
      </c>
      <c r="E144" s="778">
        <v>0</v>
      </c>
      <c r="F144" s="778">
        <v>128.07999999999998</v>
      </c>
      <c r="G144" s="778">
        <v>82.765379999999993</v>
      </c>
      <c r="H144" s="778">
        <v>22.61</v>
      </c>
      <c r="I144" s="778">
        <v>48.46</v>
      </c>
      <c r="J144" s="778">
        <v>22.61</v>
      </c>
      <c r="K144" s="779">
        <v>0</v>
      </c>
      <c r="L144" s="780">
        <v>405.74538000000001</v>
      </c>
      <c r="M144" s="780">
        <v>40.574538000000004</v>
      </c>
    </row>
    <row r="145" spans="1:13" ht="15.75" thickBot="1" x14ac:dyDescent="0.3">
      <c r="A145" s="781" t="s">
        <v>295</v>
      </c>
      <c r="B145" s="778">
        <v>0</v>
      </c>
      <c r="C145" s="778">
        <v>0</v>
      </c>
      <c r="D145" s="778">
        <v>0</v>
      </c>
      <c r="E145" s="778">
        <v>0</v>
      </c>
      <c r="F145" s="778">
        <v>0</v>
      </c>
      <c r="G145" s="778">
        <v>0</v>
      </c>
      <c r="H145" s="778">
        <v>0</v>
      </c>
      <c r="I145" s="778">
        <v>0</v>
      </c>
      <c r="J145" s="778">
        <v>0</v>
      </c>
      <c r="K145" s="779">
        <v>0</v>
      </c>
      <c r="L145" s="780">
        <v>0</v>
      </c>
      <c r="M145" s="780">
        <v>0</v>
      </c>
    </row>
    <row r="146" spans="1:13" ht="15.75" thickBot="1" x14ac:dyDescent="0.3">
      <c r="A146" s="777" t="s">
        <v>329</v>
      </c>
      <c r="B146" s="778">
        <v>0</v>
      </c>
      <c r="C146" s="778">
        <v>0</v>
      </c>
      <c r="D146" s="778">
        <v>0</v>
      </c>
      <c r="E146" s="778">
        <v>0</v>
      </c>
      <c r="F146" s="778">
        <v>0</v>
      </c>
      <c r="G146" s="778">
        <v>0</v>
      </c>
      <c r="H146" s="778">
        <v>0</v>
      </c>
      <c r="I146" s="778">
        <v>0</v>
      </c>
      <c r="J146" s="778">
        <v>0</v>
      </c>
      <c r="K146" s="779">
        <v>75.87</v>
      </c>
      <c r="L146" s="780">
        <v>75.87</v>
      </c>
      <c r="M146" s="780">
        <v>7.5870000000000006</v>
      </c>
    </row>
    <row r="147" spans="1:13" ht="15.75" thickBot="1" x14ac:dyDescent="0.3">
      <c r="A147" s="777" t="s">
        <v>66</v>
      </c>
      <c r="B147" s="778">
        <v>0</v>
      </c>
      <c r="C147" s="778">
        <v>5.0999999999999996</v>
      </c>
      <c r="D147" s="778">
        <v>0</v>
      </c>
      <c r="E147" s="778">
        <v>5.0999999999999996</v>
      </c>
      <c r="F147" s="778">
        <v>0</v>
      </c>
      <c r="G147" s="778">
        <v>5.0999999999999996</v>
      </c>
      <c r="H147" s="778">
        <v>0</v>
      </c>
      <c r="I147" s="778">
        <v>5.0999999999999996</v>
      </c>
      <c r="J147" s="778">
        <v>0</v>
      </c>
      <c r="K147" s="779">
        <v>19.5</v>
      </c>
      <c r="L147" s="780">
        <v>39.9</v>
      </c>
      <c r="M147" s="780">
        <v>3.9899999999999998</v>
      </c>
    </row>
    <row r="148" spans="1:13" ht="32.25" thickBot="1" x14ac:dyDescent="0.3">
      <c r="A148" s="85" t="s">
        <v>393</v>
      </c>
      <c r="B148" s="778">
        <v>0</v>
      </c>
      <c r="C148" s="778">
        <v>0</v>
      </c>
      <c r="D148" s="778">
        <v>0</v>
      </c>
      <c r="E148" s="778">
        <v>0</v>
      </c>
      <c r="F148" s="778">
        <v>0</v>
      </c>
      <c r="G148" s="778">
        <v>0</v>
      </c>
      <c r="H148" s="778">
        <v>0</v>
      </c>
      <c r="I148" s="778">
        <v>0</v>
      </c>
      <c r="J148" s="778">
        <v>1</v>
      </c>
      <c r="K148" s="779">
        <v>0</v>
      </c>
      <c r="L148" s="780">
        <v>1</v>
      </c>
      <c r="M148" s="780">
        <v>0.1</v>
      </c>
    </row>
    <row r="149" spans="1:13" ht="15.75" thickBot="1" x14ac:dyDescent="0.3">
      <c r="A149" s="777" t="s">
        <v>22</v>
      </c>
      <c r="B149" s="778">
        <v>0</v>
      </c>
      <c r="C149" s="778">
        <v>0</v>
      </c>
      <c r="D149" s="778">
        <v>0</v>
      </c>
      <c r="E149" s="778">
        <v>1.3</v>
      </c>
      <c r="F149" s="778">
        <v>0</v>
      </c>
      <c r="G149" s="778">
        <v>0</v>
      </c>
      <c r="H149" s="778">
        <v>1.3</v>
      </c>
      <c r="I149" s="778">
        <v>0</v>
      </c>
      <c r="J149" s="778">
        <v>0</v>
      </c>
      <c r="K149" s="779">
        <v>1.3</v>
      </c>
      <c r="L149" s="780">
        <v>3.9000000000000004</v>
      </c>
      <c r="M149" s="780">
        <v>0.39</v>
      </c>
    </row>
    <row r="150" spans="1:13" ht="15.75" thickBot="1" x14ac:dyDescent="0.3">
      <c r="A150" s="777" t="s">
        <v>64</v>
      </c>
      <c r="B150" s="778">
        <v>0</v>
      </c>
      <c r="C150" s="778">
        <v>1.3</v>
      </c>
      <c r="D150" s="778">
        <v>0</v>
      </c>
      <c r="E150" s="778">
        <v>0</v>
      </c>
      <c r="F150" s="778">
        <v>1.3</v>
      </c>
      <c r="G150" s="778">
        <v>0</v>
      </c>
      <c r="H150" s="778">
        <v>0</v>
      </c>
      <c r="I150" s="778">
        <v>0</v>
      </c>
      <c r="J150" s="778">
        <v>1.3</v>
      </c>
      <c r="K150" s="779">
        <v>0</v>
      </c>
      <c r="L150" s="780">
        <v>3.9000000000000004</v>
      </c>
      <c r="M150" s="780">
        <v>0.39</v>
      </c>
    </row>
    <row r="151" spans="1:13" ht="16.5" thickBot="1" x14ac:dyDescent="0.3">
      <c r="A151" s="85" t="s">
        <v>365</v>
      </c>
      <c r="B151" s="778">
        <v>0</v>
      </c>
      <c r="C151" s="778">
        <v>0</v>
      </c>
      <c r="D151" s="778">
        <v>0</v>
      </c>
      <c r="E151" s="778">
        <v>0</v>
      </c>
      <c r="F151" s="778">
        <v>0</v>
      </c>
      <c r="G151" s="778">
        <v>0</v>
      </c>
      <c r="H151" s="778">
        <v>0</v>
      </c>
      <c r="I151" s="778">
        <v>0</v>
      </c>
      <c r="J151" s="778">
        <v>0</v>
      </c>
      <c r="K151" s="779">
        <v>0</v>
      </c>
      <c r="L151" s="780">
        <v>0</v>
      </c>
      <c r="M151" s="780">
        <v>0</v>
      </c>
    </row>
    <row r="152" spans="1:13" ht="15.75" thickBot="1" x14ac:dyDescent="0.3">
      <c r="A152" s="777" t="s">
        <v>307</v>
      </c>
      <c r="B152" s="778">
        <v>0</v>
      </c>
      <c r="C152" s="778">
        <v>0</v>
      </c>
      <c r="D152" s="778">
        <v>0</v>
      </c>
      <c r="E152" s="778">
        <v>0</v>
      </c>
      <c r="F152" s="778">
        <v>10</v>
      </c>
      <c r="G152" s="778">
        <v>0</v>
      </c>
      <c r="H152" s="778">
        <v>0</v>
      </c>
      <c r="I152" s="778">
        <v>0</v>
      </c>
      <c r="J152" s="778">
        <v>10</v>
      </c>
      <c r="K152" s="779">
        <v>0</v>
      </c>
      <c r="L152" s="780">
        <v>20</v>
      </c>
      <c r="M152" s="780">
        <v>2</v>
      </c>
    </row>
    <row r="153" spans="1:13" ht="15.75" thickBot="1" x14ac:dyDescent="0.3">
      <c r="A153" s="777" t="s">
        <v>19</v>
      </c>
      <c r="B153" s="778">
        <v>3.0000000000000004</v>
      </c>
      <c r="C153" s="778">
        <v>3.8</v>
      </c>
      <c r="D153" s="778">
        <v>3.9</v>
      </c>
      <c r="E153" s="778">
        <v>1.7999999999999998</v>
      </c>
      <c r="F153" s="778">
        <v>2.9</v>
      </c>
      <c r="G153" s="778">
        <v>3.2</v>
      </c>
      <c r="H153" s="778">
        <v>2.76</v>
      </c>
      <c r="I153" s="778">
        <v>5.3</v>
      </c>
      <c r="J153" s="778">
        <v>2.5</v>
      </c>
      <c r="K153" s="779">
        <v>3.2800000000000002</v>
      </c>
      <c r="L153" s="780">
        <v>32.44</v>
      </c>
      <c r="M153" s="780">
        <v>3.2439999999999998</v>
      </c>
    </row>
    <row r="154" spans="1:13" ht="16.5" thickBot="1" x14ac:dyDescent="0.3">
      <c r="A154" s="85" t="s">
        <v>364</v>
      </c>
      <c r="B154" s="778">
        <v>0</v>
      </c>
      <c r="C154" s="778">
        <v>0</v>
      </c>
      <c r="D154" s="778">
        <v>0</v>
      </c>
      <c r="E154" s="778">
        <v>0</v>
      </c>
      <c r="F154" s="778">
        <v>0</v>
      </c>
      <c r="G154" s="778">
        <v>0</v>
      </c>
      <c r="H154" s="778">
        <v>0</v>
      </c>
      <c r="I154" s="778">
        <v>0</v>
      </c>
      <c r="J154" s="778">
        <v>0</v>
      </c>
      <c r="K154" s="779">
        <v>0</v>
      </c>
      <c r="L154" s="780">
        <v>0</v>
      </c>
      <c r="M154" s="780">
        <v>0</v>
      </c>
    </row>
    <row r="155" spans="1:13" ht="15.75" thickBot="1" x14ac:dyDescent="0.3">
      <c r="A155" s="777" t="s">
        <v>95</v>
      </c>
      <c r="B155" s="778">
        <v>0</v>
      </c>
      <c r="C155" s="778">
        <v>0</v>
      </c>
      <c r="D155" s="778">
        <v>5</v>
      </c>
      <c r="E155" s="778">
        <v>0</v>
      </c>
      <c r="F155" s="778">
        <v>0</v>
      </c>
      <c r="G155" s="778">
        <v>4</v>
      </c>
      <c r="H155" s="778">
        <v>0</v>
      </c>
      <c r="I155" s="778">
        <v>0</v>
      </c>
      <c r="J155" s="778">
        <v>0</v>
      </c>
      <c r="K155" s="779">
        <v>0</v>
      </c>
      <c r="L155" s="780">
        <v>9</v>
      </c>
      <c r="M155" s="780">
        <v>0.9</v>
      </c>
    </row>
    <row r="156" spans="1:13" ht="15.75" thickBot="1" x14ac:dyDescent="0.3">
      <c r="A156" s="777" t="s">
        <v>339</v>
      </c>
      <c r="B156" s="778">
        <v>0</v>
      </c>
      <c r="C156" s="778">
        <v>0</v>
      </c>
      <c r="D156" s="778">
        <v>0</v>
      </c>
      <c r="E156" s="778">
        <v>21</v>
      </c>
      <c r="F156" s="778">
        <v>0</v>
      </c>
      <c r="G156" s="778">
        <v>0</v>
      </c>
      <c r="H156" s="778">
        <v>0</v>
      </c>
      <c r="I156" s="778">
        <v>0</v>
      </c>
      <c r="J156" s="778">
        <v>0</v>
      </c>
      <c r="K156" s="779">
        <v>0</v>
      </c>
      <c r="L156" s="780">
        <v>21</v>
      </c>
      <c r="M156" s="780">
        <v>2.1</v>
      </c>
    </row>
    <row r="157" spans="1:13" ht="15.75" thickBot="1" x14ac:dyDescent="0.3">
      <c r="A157" s="784" t="s">
        <v>142</v>
      </c>
      <c r="B157" s="785">
        <v>55</v>
      </c>
      <c r="C157" s="785">
        <v>33.700000000000003</v>
      </c>
      <c r="D157" s="785">
        <v>28</v>
      </c>
      <c r="E157" s="785">
        <v>19</v>
      </c>
      <c r="F157" s="785">
        <v>50.28</v>
      </c>
      <c r="G157" s="785">
        <v>46</v>
      </c>
      <c r="H157" s="785">
        <v>43.98</v>
      </c>
      <c r="I157" s="785">
        <v>27.7</v>
      </c>
      <c r="J157" s="785">
        <v>35.700000000000003</v>
      </c>
      <c r="K157" s="785">
        <v>54.9</v>
      </c>
      <c r="L157" s="2">
        <v>394.25999999999993</v>
      </c>
      <c r="M157" s="2">
        <v>39.425999999999995</v>
      </c>
    </row>
    <row r="158" spans="1:13" ht="15.75" thickBot="1" x14ac:dyDescent="0.3">
      <c r="A158" s="784" t="s">
        <v>143</v>
      </c>
      <c r="B158" s="785">
        <v>188.02</v>
      </c>
      <c r="C158" s="785">
        <v>79.569999999999993</v>
      </c>
      <c r="D158" s="785">
        <v>88.035240000000002</v>
      </c>
      <c r="E158" s="785">
        <v>90.835000000000008</v>
      </c>
      <c r="F158" s="785">
        <v>119.364</v>
      </c>
      <c r="G158" s="785">
        <v>100.435</v>
      </c>
      <c r="H158" s="785">
        <v>64.52</v>
      </c>
      <c r="I158" s="785">
        <v>191.17</v>
      </c>
      <c r="J158" s="785">
        <v>50.265000000000001</v>
      </c>
      <c r="K158" s="785">
        <v>114.82906</v>
      </c>
      <c r="L158" s="2">
        <v>1087.0433</v>
      </c>
      <c r="M158" s="2">
        <v>108.70433</v>
      </c>
    </row>
    <row r="159" spans="1:13" ht="15.75" thickBot="1" x14ac:dyDescent="0.3">
      <c r="A159" s="784" t="s">
        <v>144</v>
      </c>
      <c r="B159" s="785">
        <v>0</v>
      </c>
      <c r="C159" s="785">
        <v>135</v>
      </c>
      <c r="D159" s="785">
        <v>0</v>
      </c>
      <c r="E159" s="785">
        <v>106.02000000000001</v>
      </c>
      <c r="F159" s="785">
        <v>52.77</v>
      </c>
      <c r="G159" s="785">
        <v>96.9</v>
      </c>
      <c r="H159" s="785">
        <v>48.1</v>
      </c>
      <c r="I159" s="785">
        <v>112.9</v>
      </c>
      <c r="J159" s="785">
        <v>7.5</v>
      </c>
      <c r="K159" s="785">
        <v>101</v>
      </c>
      <c r="L159" s="2">
        <v>660.19</v>
      </c>
      <c r="M159" s="2">
        <v>66.019000000000005</v>
      </c>
    </row>
    <row r="160" spans="1:13" ht="15.75" thickBot="1" x14ac:dyDescent="0.3">
      <c r="A160" s="784" t="s">
        <v>145</v>
      </c>
      <c r="B160" s="785">
        <v>12.75</v>
      </c>
      <c r="C160" s="785">
        <v>0</v>
      </c>
      <c r="D160" s="785">
        <v>15.3</v>
      </c>
      <c r="E160" s="785">
        <v>0</v>
      </c>
      <c r="F160" s="785">
        <v>0</v>
      </c>
      <c r="G160" s="785">
        <v>12.75</v>
      </c>
      <c r="H160" s="785">
        <v>10</v>
      </c>
      <c r="I160" s="785">
        <v>28.75</v>
      </c>
      <c r="J160" s="785">
        <v>0</v>
      </c>
      <c r="K160" s="785">
        <v>15.3</v>
      </c>
      <c r="L160" s="2">
        <v>94.85</v>
      </c>
      <c r="M160" s="2">
        <v>9.4849999999999994</v>
      </c>
    </row>
    <row r="161" spans="1:13" ht="15.75" thickBot="1" x14ac:dyDescent="0.3">
      <c r="A161" s="784" t="s">
        <v>146</v>
      </c>
      <c r="B161" s="785">
        <v>168.5</v>
      </c>
      <c r="C161" s="785">
        <v>301.94</v>
      </c>
      <c r="D161" s="785">
        <v>223.04000000000002</v>
      </c>
      <c r="E161" s="785">
        <v>245.36</v>
      </c>
      <c r="F161" s="785">
        <v>238.5</v>
      </c>
      <c r="G161" s="785">
        <v>224.24</v>
      </c>
      <c r="H161" s="785">
        <v>262.74</v>
      </c>
      <c r="I161" s="785">
        <v>239.5</v>
      </c>
      <c r="J161" s="785">
        <v>280.08</v>
      </c>
      <c r="K161" s="785">
        <v>282.56</v>
      </c>
      <c r="L161" s="2">
        <v>2466.46</v>
      </c>
      <c r="M161" s="2">
        <v>246.64600000000002</v>
      </c>
    </row>
    <row r="162" spans="1:13" ht="15.75" thickBot="1" x14ac:dyDescent="0.3">
      <c r="A162" s="786" t="s">
        <v>37</v>
      </c>
      <c r="B162" s="785">
        <v>83.3</v>
      </c>
      <c r="C162" s="785">
        <v>38</v>
      </c>
      <c r="D162" s="785">
        <v>11.4</v>
      </c>
      <c r="E162" s="785">
        <v>34</v>
      </c>
      <c r="F162" s="785">
        <v>11.4</v>
      </c>
      <c r="G162" s="785">
        <v>36.4</v>
      </c>
      <c r="H162" s="785">
        <v>37.14</v>
      </c>
      <c r="I162" s="785">
        <v>33.799999999999997</v>
      </c>
      <c r="J162" s="785">
        <v>0</v>
      </c>
      <c r="K162" s="785">
        <v>11.4</v>
      </c>
      <c r="L162" s="2">
        <v>296.83999999999997</v>
      </c>
      <c r="M162" s="2">
        <v>29.683999999999997</v>
      </c>
    </row>
    <row r="163" spans="1:13" ht="15.75" thickBot="1" x14ac:dyDescent="0.3">
      <c r="A163" s="786" t="s">
        <v>177</v>
      </c>
      <c r="B163" s="785">
        <v>22.61</v>
      </c>
      <c r="C163" s="785">
        <v>22.61</v>
      </c>
      <c r="D163" s="785">
        <v>56</v>
      </c>
      <c r="E163" s="785">
        <v>0</v>
      </c>
      <c r="F163" s="785">
        <v>128.07999999999998</v>
      </c>
      <c r="G163" s="785">
        <v>82.765379999999993</v>
      </c>
      <c r="H163" s="785">
        <v>22.61</v>
      </c>
      <c r="I163" s="785">
        <v>48.46</v>
      </c>
      <c r="J163" s="785">
        <v>22.61</v>
      </c>
      <c r="K163" s="785">
        <v>75.87</v>
      </c>
      <c r="L163" s="2">
        <v>481.61538000000002</v>
      </c>
      <c r="M163" s="2">
        <v>48.161538</v>
      </c>
    </row>
    <row r="164" spans="1:13" ht="15.75" thickBot="1" x14ac:dyDescent="0.3">
      <c r="A164" s="786" t="s">
        <v>82</v>
      </c>
      <c r="B164" s="785">
        <v>6</v>
      </c>
      <c r="C164" s="785">
        <v>0</v>
      </c>
      <c r="D164" s="785">
        <v>38.5</v>
      </c>
      <c r="E164" s="785">
        <v>0</v>
      </c>
      <c r="F164" s="785">
        <v>0</v>
      </c>
      <c r="G164" s="785">
        <v>38.5</v>
      </c>
      <c r="H164" s="785">
        <v>0</v>
      </c>
      <c r="I164" s="785">
        <v>14</v>
      </c>
      <c r="J164" s="785">
        <v>0</v>
      </c>
      <c r="K164" s="785">
        <v>0</v>
      </c>
      <c r="L164" s="2">
        <v>97</v>
      </c>
      <c r="M164" s="2">
        <v>9.6999999999999993</v>
      </c>
    </row>
    <row r="165" spans="1:13" ht="15.75" thickBot="1" x14ac:dyDescent="0.3">
      <c r="A165" s="786" t="s">
        <v>120</v>
      </c>
      <c r="B165" s="785">
        <v>49</v>
      </c>
      <c r="C165" s="785">
        <v>45</v>
      </c>
      <c r="D165" s="785">
        <v>54</v>
      </c>
      <c r="E165" s="785">
        <v>45</v>
      </c>
      <c r="F165" s="785">
        <v>45</v>
      </c>
      <c r="G165" s="785">
        <v>45</v>
      </c>
      <c r="H165" s="785">
        <v>63.69</v>
      </c>
      <c r="I165" s="785">
        <v>45</v>
      </c>
      <c r="J165" s="785">
        <v>45</v>
      </c>
      <c r="K165" s="787">
        <v>45</v>
      </c>
      <c r="L165" s="2">
        <v>481.69</v>
      </c>
      <c r="M165" s="2">
        <v>48.168999999999997</v>
      </c>
    </row>
    <row r="166" spans="1:13" ht="15.75" thickBot="1" x14ac:dyDescent="0.3">
      <c r="A166" s="786" t="s">
        <v>71</v>
      </c>
      <c r="B166" s="785">
        <v>0</v>
      </c>
      <c r="C166" s="785">
        <v>0</v>
      </c>
      <c r="D166" s="785">
        <v>0</v>
      </c>
      <c r="E166" s="785">
        <v>21</v>
      </c>
      <c r="F166" s="785">
        <v>10</v>
      </c>
      <c r="G166" s="785">
        <v>0</v>
      </c>
      <c r="H166" s="785">
        <v>0</v>
      </c>
      <c r="I166" s="785">
        <v>0</v>
      </c>
      <c r="J166" s="785">
        <v>10</v>
      </c>
      <c r="K166" s="785">
        <v>0</v>
      </c>
      <c r="L166" s="2">
        <v>41</v>
      </c>
      <c r="M166" s="2">
        <v>4.0999999999999996</v>
      </c>
    </row>
    <row r="167" spans="1:13" x14ac:dyDescent="0.25">
      <c r="A167" s="598"/>
    </row>
    <row r="169" spans="1:13" x14ac:dyDescent="0.25">
      <c r="A169" s="783"/>
    </row>
  </sheetData>
  <pageMargins left="0.7" right="0.7" top="0.75" bottom="0.75" header="0.3" footer="0.3"/>
  <pageSetup paperSize="9" scale="2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6"/>
  <sheetViews>
    <sheetView view="pageBreakPreview" zoomScale="80" zoomScaleNormal="80" zoomScaleSheetLayoutView="80" workbookViewId="0">
      <selection activeCell="F9" sqref="F9"/>
    </sheetView>
  </sheetViews>
  <sheetFormatPr defaultRowHeight="15.75" x14ac:dyDescent="0.25"/>
  <cols>
    <col min="1" max="1" width="30.85546875" style="600" customWidth="1"/>
    <col min="2" max="2" width="21.5703125" style="113" customWidth="1"/>
    <col min="3" max="3" width="13.42578125" style="676" customWidth="1"/>
    <col min="4" max="4" width="11.42578125" style="117" customWidth="1"/>
    <col min="5" max="5" width="10" style="117" customWidth="1"/>
    <col min="6" max="6" width="11.42578125" style="117" customWidth="1"/>
    <col min="7" max="7" width="12.140625" style="117" customWidth="1"/>
    <col min="8" max="8" width="23.85546875" style="677" customWidth="1"/>
  </cols>
  <sheetData>
    <row r="1" spans="1:12" ht="17.25" customHeight="1" x14ac:dyDescent="0.25">
      <c r="A1" s="600" t="s">
        <v>267</v>
      </c>
      <c r="C1" s="113"/>
      <c r="D1" s="206"/>
      <c r="E1" s="206"/>
      <c r="F1" s="822" t="s">
        <v>271</v>
      </c>
      <c r="G1" s="822"/>
      <c r="H1" s="822"/>
      <c r="I1" s="63"/>
      <c r="J1" s="63"/>
      <c r="K1" s="135"/>
      <c r="L1" s="135"/>
    </row>
    <row r="2" spans="1:12" ht="65.25" customHeight="1" x14ac:dyDescent="0.25">
      <c r="A2" s="600" t="s">
        <v>285</v>
      </c>
      <c r="C2" s="113"/>
      <c r="D2" s="206"/>
      <c r="E2" s="678"/>
      <c r="F2" s="825" t="s">
        <v>281</v>
      </c>
      <c r="G2" s="825"/>
      <c r="H2" s="825"/>
      <c r="I2" s="63"/>
      <c r="J2" s="63"/>
      <c r="K2" s="135"/>
      <c r="L2" s="135"/>
    </row>
    <row r="3" spans="1:12" x14ac:dyDescent="0.25">
      <c r="A3" s="599" t="s">
        <v>272</v>
      </c>
      <c r="B3" s="209"/>
      <c r="C3" s="679"/>
      <c r="D3" s="680"/>
      <c r="E3" s="681"/>
      <c r="F3" s="827" t="s">
        <v>452</v>
      </c>
      <c r="G3" s="827"/>
      <c r="H3" s="827"/>
      <c r="I3" s="63"/>
      <c r="J3" s="63"/>
      <c r="K3" s="135"/>
      <c r="L3" s="135"/>
    </row>
    <row r="4" spans="1:12" x14ac:dyDescent="0.25">
      <c r="A4" s="599"/>
      <c r="B4" s="209"/>
      <c r="C4" s="679"/>
      <c r="D4" s="680"/>
      <c r="E4" s="681"/>
      <c r="F4" s="826" t="s">
        <v>450</v>
      </c>
      <c r="G4" s="826"/>
      <c r="H4" s="826"/>
      <c r="I4" s="63"/>
      <c r="J4" s="63"/>
      <c r="K4" s="135"/>
      <c r="L4" s="135"/>
    </row>
    <row r="5" spans="1:12" x14ac:dyDescent="0.25">
      <c r="A5" s="209"/>
      <c r="B5" s="209"/>
      <c r="C5" s="622" t="s">
        <v>0</v>
      </c>
      <c r="D5" s="622"/>
      <c r="E5" s="622"/>
      <c r="F5" s="209"/>
      <c r="G5" s="209"/>
      <c r="H5" s="687"/>
    </row>
    <row r="6" spans="1:12" ht="31.5" customHeight="1" x14ac:dyDescent="0.25">
      <c r="A6" s="209"/>
      <c r="B6" s="209"/>
      <c r="C6" s="207" t="s">
        <v>236</v>
      </c>
      <c r="D6" s="207"/>
      <c r="E6" s="207"/>
      <c r="F6" s="209"/>
      <c r="G6" s="209"/>
      <c r="H6" s="687"/>
    </row>
    <row r="7" spans="1:12" x14ac:dyDescent="0.25">
      <c r="A7" s="209"/>
      <c r="B7" s="209"/>
      <c r="C7" s="207" t="s">
        <v>282</v>
      </c>
      <c r="D7" s="207"/>
      <c r="E7" s="207"/>
      <c r="F7" s="209"/>
      <c r="G7" s="209"/>
      <c r="H7" s="687"/>
    </row>
    <row r="8" spans="1:12" ht="22.5" customHeight="1" x14ac:dyDescent="0.25">
      <c r="A8" s="209"/>
      <c r="B8" s="823" t="s">
        <v>453</v>
      </c>
      <c r="C8" s="823"/>
      <c r="D8" s="823"/>
      <c r="E8" s="823"/>
      <c r="F8" s="209"/>
      <c r="G8" s="209"/>
      <c r="H8" s="687"/>
    </row>
    <row r="9" spans="1:12" ht="16.5" thickBot="1" x14ac:dyDescent="0.3">
      <c r="A9" s="600" t="s">
        <v>2</v>
      </c>
      <c r="C9" s="601"/>
      <c r="H9" s="301"/>
    </row>
    <row r="10" spans="1:12" ht="31.5" customHeight="1" x14ac:dyDescent="0.25">
      <c r="A10" s="812" t="s">
        <v>224</v>
      </c>
      <c r="B10" s="813"/>
      <c r="C10" s="814" t="s">
        <v>220</v>
      </c>
      <c r="D10" s="817" t="s">
        <v>221</v>
      </c>
      <c r="E10" s="818"/>
      <c r="F10" s="819"/>
      <c r="G10" s="602" t="s">
        <v>4</v>
      </c>
      <c r="H10" s="603" t="s">
        <v>222</v>
      </c>
    </row>
    <row r="11" spans="1:12" ht="16.5" thickBot="1" x14ac:dyDescent="0.3">
      <c r="A11" s="808" t="s">
        <v>223</v>
      </c>
      <c r="B11" s="809"/>
      <c r="C11" s="815"/>
      <c r="D11" s="604"/>
      <c r="E11" s="605"/>
      <c r="F11" s="606"/>
      <c r="G11" s="607" t="s">
        <v>6</v>
      </c>
      <c r="H11" s="608"/>
    </row>
    <row r="12" spans="1:12" ht="16.5" thickBot="1" x14ac:dyDescent="0.3">
      <c r="A12" s="810"/>
      <c r="B12" s="811"/>
      <c r="C12" s="816"/>
      <c r="D12" s="609" t="s">
        <v>9</v>
      </c>
      <c r="E12" s="609" t="s">
        <v>10</v>
      </c>
      <c r="F12" s="610" t="s">
        <v>11</v>
      </c>
      <c r="G12" s="610" t="s">
        <v>12</v>
      </c>
      <c r="H12" s="611"/>
    </row>
    <row r="13" spans="1:12" x14ac:dyDescent="0.25">
      <c r="A13" s="612"/>
      <c r="B13" s="613" t="s">
        <v>13</v>
      </c>
      <c r="C13" s="614"/>
      <c r="D13" s="118"/>
      <c r="E13" s="118"/>
      <c r="F13" s="615"/>
      <c r="G13" s="118"/>
      <c r="H13" s="603"/>
    </row>
    <row r="14" spans="1:12" ht="31.5" x14ac:dyDescent="0.25">
      <c r="A14" s="616" t="s">
        <v>420</v>
      </c>
      <c r="C14" s="194" t="s">
        <v>242</v>
      </c>
      <c r="D14" s="119">
        <v>3.92</v>
      </c>
      <c r="E14" s="118">
        <v>4.37</v>
      </c>
      <c r="F14" s="118">
        <v>18.992999999999999</v>
      </c>
      <c r="G14" s="119">
        <v>131</v>
      </c>
      <c r="H14" s="608" t="s">
        <v>185</v>
      </c>
    </row>
    <row r="15" spans="1:12" x14ac:dyDescent="0.25">
      <c r="A15" s="617" t="s">
        <v>158</v>
      </c>
      <c r="B15" s="618"/>
      <c r="C15" s="619" t="s">
        <v>254</v>
      </c>
      <c r="D15" s="620">
        <v>0.05</v>
      </c>
      <c r="E15" s="621">
        <v>0.01</v>
      </c>
      <c r="F15" s="622">
        <v>4.42</v>
      </c>
      <c r="G15" s="621">
        <v>18</v>
      </c>
      <c r="H15" s="608" t="s">
        <v>248</v>
      </c>
    </row>
    <row r="16" spans="1:12" ht="32.25" thickBot="1" x14ac:dyDescent="0.3">
      <c r="A16" s="616" t="s">
        <v>23</v>
      </c>
      <c r="C16" s="114" t="s">
        <v>156</v>
      </c>
      <c r="D16" s="623">
        <v>1.9</v>
      </c>
      <c r="E16" s="194">
        <v>4.4000000000000004</v>
      </c>
      <c r="F16" s="208">
        <v>13</v>
      </c>
      <c r="G16" s="194">
        <v>99</v>
      </c>
      <c r="H16" s="608" t="s">
        <v>24</v>
      </c>
    </row>
    <row r="17" spans="1:8" ht="16.5" thickBot="1" x14ac:dyDescent="0.3">
      <c r="A17" s="624" t="s">
        <v>26</v>
      </c>
      <c r="B17" s="625"/>
      <c r="C17" s="626">
        <v>347</v>
      </c>
      <c r="D17" s="609">
        <f>SUM(D13:D16)</f>
        <v>5.8699999999999992</v>
      </c>
      <c r="E17" s="609">
        <f>SUM(E13:E16)</f>
        <v>8.7800000000000011</v>
      </c>
      <c r="F17" s="609">
        <f>SUM(F13:F16)</f>
        <v>36.412999999999997</v>
      </c>
      <c r="G17" s="609">
        <f>SUM(G13:G16)</f>
        <v>248</v>
      </c>
      <c r="H17" s="611"/>
    </row>
    <row r="18" spans="1:8" x14ac:dyDescent="0.25">
      <c r="A18" s="616" t="s">
        <v>27</v>
      </c>
      <c r="C18" s="194">
        <v>125</v>
      </c>
      <c r="D18" s="119">
        <v>0.6</v>
      </c>
      <c r="E18" s="118">
        <v>0.3</v>
      </c>
      <c r="F18" s="117">
        <v>13</v>
      </c>
      <c r="G18" s="118">
        <v>57</v>
      </c>
      <c r="H18" s="608" t="s">
        <v>262</v>
      </c>
    </row>
    <row r="19" spans="1:8" ht="16.5" thickBot="1" x14ac:dyDescent="0.3">
      <c r="A19" s="616"/>
      <c r="C19" s="194"/>
      <c r="D19" s="119"/>
      <c r="E19" s="118"/>
      <c r="G19" s="118"/>
      <c r="H19" s="608"/>
    </row>
    <row r="20" spans="1:8" ht="16.5" thickBot="1" x14ac:dyDescent="0.3">
      <c r="A20" s="624" t="s">
        <v>26</v>
      </c>
      <c r="B20" s="625"/>
      <c r="C20" s="626">
        <v>125</v>
      </c>
      <c r="D20" s="609">
        <f>SUM(D18)</f>
        <v>0.6</v>
      </c>
      <c r="E20" s="609">
        <f>SUM(E18)</f>
        <v>0.3</v>
      </c>
      <c r="F20" s="609">
        <f>SUM(F18)</f>
        <v>13</v>
      </c>
      <c r="G20" s="609">
        <f>SUM(G18)</f>
        <v>57</v>
      </c>
      <c r="H20" s="611"/>
    </row>
    <row r="21" spans="1:8" ht="16.5" thickBot="1" x14ac:dyDescent="0.3">
      <c r="A21" s="612"/>
      <c r="B21" s="613"/>
      <c r="C21" s="614">
        <v>472</v>
      </c>
      <c r="D21" s="627">
        <f>D17+D20</f>
        <v>6.4699999999999989</v>
      </c>
      <c r="E21" s="627">
        <f>E17+E20</f>
        <v>9.0800000000000018</v>
      </c>
      <c r="F21" s="627">
        <f>F17+F20</f>
        <v>49.412999999999997</v>
      </c>
      <c r="G21" s="627">
        <f>G17+G20</f>
        <v>305</v>
      </c>
      <c r="H21" s="603"/>
    </row>
    <row r="22" spans="1:8" x14ac:dyDescent="0.25">
      <c r="A22" s="612"/>
      <c r="B22" s="613" t="s">
        <v>28</v>
      </c>
      <c r="C22" s="614"/>
      <c r="D22" s="627"/>
      <c r="E22" s="628"/>
      <c r="F22" s="627"/>
      <c r="G22" s="628"/>
      <c r="H22" s="603"/>
    </row>
    <row r="23" spans="1:8" x14ac:dyDescent="0.25">
      <c r="A23" s="112" t="s">
        <v>325</v>
      </c>
      <c r="B23" s="263"/>
      <c r="C23" s="629">
        <v>30</v>
      </c>
      <c r="D23" s="630">
        <v>0.42</v>
      </c>
      <c r="E23" s="118">
        <v>1.5</v>
      </c>
      <c r="F23" s="630">
        <v>2.7</v>
      </c>
      <c r="G23" s="119">
        <v>26.1</v>
      </c>
      <c r="H23" s="245" t="s">
        <v>326</v>
      </c>
    </row>
    <row r="24" spans="1:8" ht="31.5" x14ac:dyDescent="0.25">
      <c r="A24" s="616" t="s">
        <v>353</v>
      </c>
      <c r="C24" s="194" t="s">
        <v>219</v>
      </c>
      <c r="D24" s="117">
        <v>2.94</v>
      </c>
      <c r="E24" s="118">
        <v>4.42</v>
      </c>
      <c r="F24" s="117">
        <v>11.61</v>
      </c>
      <c r="G24" s="119">
        <v>101.33</v>
      </c>
      <c r="H24" s="608" t="s">
        <v>199</v>
      </c>
    </row>
    <row r="25" spans="1:8" ht="31.5" x14ac:dyDescent="0.25">
      <c r="A25" s="616" t="s">
        <v>415</v>
      </c>
      <c r="C25" s="194">
        <v>50</v>
      </c>
      <c r="D25" s="194">
        <v>3.87</v>
      </c>
      <c r="E25" s="208">
        <v>5</v>
      </c>
      <c r="F25" s="194">
        <v>3.13</v>
      </c>
      <c r="G25" s="208">
        <v>73</v>
      </c>
      <c r="H25" s="608" t="s">
        <v>367</v>
      </c>
    </row>
    <row r="26" spans="1:8" x14ac:dyDescent="0.25">
      <c r="A26" s="616" t="s">
        <v>241</v>
      </c>
      <c r="C26" s="194" t="s">
        <v>379</v>
      </c>
      <c r="D26" s="118">
        <v>5.5</v>
      </c>
      <c r="E26" s="118">
        <v>5</v>
      </c>
      <c r="F26" s="118">
        <v>32</v>
      </c>
      <c r="G26" s="118">
        <v>195</v>
      </c>
      <c r="H26" s="608" t="s">
        <v>263</v>
      </c>
    </row>
    <row r="27" spans="1:8" x14ac:dyDescent="0.25">
      <c r="A27" s="616" t="s">
        <v>331</v>
      </c>
      <c r="C27" s="194">
        <v>150</v>
      </c>
      <c r="D27" s="119"/>
      <c r="E27" s="118"/>
      <c r="F27" s="117">
        <v>8.34</v>
      </c>
      <c r="G27" s="119">
        <v>33.340000000000003</v>
      </c>
      <c r="H27" s="608" t="s">
        <v>336</v>
      </c>
    </row>
    <row r="28" spans="1:8" ht="16.5" thickBot="1" x14ac:dyDescent="0.3">
      <c r="A28" s="616" t="s">
        <v>46</v>
      </c>
      <c r="C28" s="194">
        <v>30</v>
      </c>
      <c r="D28" s="194">
        <v>1.5</v>
      </c>
      <c r="E28" s="208">
        <v>0.3</v>
      </c>
      <c r="F28" s="194">
        <v>14.3</v>
      </c>
      <c r="G28" s="208">
        <v>66</v>
      </c>
      <c r="H28" s="608"/>
    </row>
    <row r="29" spans="1:8" ht="16.5" thickBot="1" x14ac:dyDescent="0.3">
      <c r="A29" s="624" t="s">
        <v>26</v>
      </c>
      <c r="B29" s="625"/>
      <c r="C29" s="609">
        <v>532.5</v>
      </c>
      <c r="D29" s="610">
        <f>SUM(D23:D28)</f>
        <v>14.23</v>
      </c>
      <c r="E29" s="610">
        <f>SUM(E23:E28)</f>
        <v>16.22</v>
      </c>
      <c r="F29" s="610">
        <f>SUM(F23:F28)</f>
        <v>72.08</v>
      </c>
      <c r="G29" s="610">
        <f>SUM(G23:G28)</f>
        <v>494.77</v>
      </c>
      <c r="H29" s="611"/>
    </row>
    <row r="30" spans="1:8" x14ac:dyDescent="0.25">
      <c r="A30" s="616"/>
      <c r="B30" s="113" t="s">
        <v>47</v>
      </c>
      <c r="C30" s="194"/>
      <c r="D30" s="119"/>
      <c r="E30" s="118"/>
      <c r="F30" s="615"/>
      <c r="H30" s="608"/>
    </row>
    <row r="31" spans="1:8" ht="31.5" x14ac:dyDescent="0.25">
      <c r="A31" s="616" t="s">
        <v>86</v>
      </c>
      <c r="C31" s="194">
        <v>40</v>
      </c>
      <c r="D31" s="118">
        <v>3.9</v>
      </c>
      <c r="E31" s="117">
        <v>4</v>
      </c>
      <c r="F31" s="118">
        <v>30.4</v>
      </c>
      <c r="G31" s="117">
        <v>173</v>
      </c>
      <c r="H31" s="608" t="s">
        <v>314</v>
      </c>
    </row>
    <row r="32" spans="1:8" x14ac:dyDescent="0.25">
      <c r="A32" s="616" t="s">
        <v>84</v>
      </c>
      <c r="C32" s="631">
        <v>100</v>
      </c>
      <c r="D32" s="621">
        <v>3</v>
      </c>
      <c r="E32" s="621">
        <v>2.5</v>
      </c>
      <c r="F32" s="621">
        <v>4.5</v>
      </c>
      <c r="G32" s="621">
        <v>54.3</v>
      </c>
      <c r="H32" s="608" t="s">
        <v>157</v>
      </c>
    </row>
    <row r="33" spans="1:8" ht="31.5" x14ac:dyDescent="0.25">
      <c r="A33" s="616" t="s">
        <v>421</v>
      </c>
      <c r="C33" s="194" t="s">
        <v>381</v>
      </c>
      <c r="D33" s="119">
        <v>5.47</v>
      </c>
      <c r="E33" s="118">
        <v>8.66</v>
      </c>
      <c r="F33" s="117">
        <v>7.29</v>
      </c>
      <c r="G33" s="118">
        <v>129</v>
      </c>
      <c r="H33" s="608" t="s">
        <v>430</v>
      </c>
    </row>
    <row r="34" spans="1:8" x14ac:dyDescent="0.25">
      <c r="A34" s="616" t="s">
        <v>312</v>
      </c>
      <c r="C34" s="194">
        <v>150</v>
      </c>
      <c r="D34" s="119">
        <v>0.5</v>
      </c>
      <c r="E34" s="118">
        <v>2.5000000000000001E-2</v>
      </c>
      <c r="F34" s="117">
        <v>12.5</v>
      </c>
      <c r="G34" s="118">
        <v>52.1</v>
      </c>
      <c r="H34" s="608" t="s">
        <v>313</v>
      </c>
    </row>
    <row r="35" spans="1:8" ht="16.5" thickBot="1" x14ac:dyDescent="0.3">
      <c r="A35" s="616" t="s">
        <v>38</v>
      </c>
      <c r="C35" s="194">
        <v>20</v>
      </c>
      <c r="D35" s="116">
        <v>1.6</v>
      </c>
      <c r="E35" s="115">
        <v>0.2</v>
      </c>
      <c r="F35" s="632">
        <v>9.8000000000000007</v>
      </c>
      <c r="G35" s="633">
        <v>47</v>
      </c>
      <c r="H35" s="608"/>
    </row>
    <row r="36" spans="1:8" ht="16.5" thickBot="1" x14ac:dyDescent="0.3">
      <c r="A36" s="634" t="s">
        <v>26</v>
      </c>
      <c r="B36" s="635"/>
      <c r="C36" s="636">
        <v>430</v>
      </c>
      <c r="D36" s="637">
        <f>SUM(D31:D35)</f>
        <v>14.47</v>
      </c>
      <c r="E36" s="637">
        <f>SUM(E31:E35)</f>
        <v>15.385</v>
      </c>
      <c r="F36" s="637">
        <f>SUM(F31:F35)</f>
        <v>64.489999999999995</v>
      </c>
      <c r="G36" s="637">
        <f>SUM(G31:G35)</f>
        <v>455.40000000000003</v>
      </c>
      <c r="H36" s="611"/>
    </row>
    <row r="37" spans="1:8" ht="16.5" thickBot="1" x14ac:dyDescent="0.3">
      <c r="A37" s="624" t="s">
        <v>60</v>
      </c>
      <c r="B37" s="625"/>
      <c r="C37" s="638">
        <f>C17+C20+C29+C36</f>
        <v>1434.5</v>
      </c>
      <c r="D37" s="638">
        <f>D17+D20+D29+D36</f>
        <v>35.17</v>
      </c>
      <c r="E37" s="638">
        <f>E17+E20+E29+E36</f>
        <v>40.685000000000002</v>
      </c>
      <c r="F37" s="638">
        <f>F17+F20+F29+F36</f>
        <v>185.983</v>
      </c>
      <c r="G37" s="638">
        <f>G17+G20+G29+G36</f>
        <v>1255.17</v>
      </c>
      <c r="H37" s="603"/>
    </row>
    <row r="38" spans="1:8" ht="16.5" thickBot="1" x14ac:dyDescent="0.3">
      <c r="A38" s="600" t="s">
        <v>61</v>
      </c>
      <c r="C38" s="601"/>
      <c r="G38" s="663"/>
      <c r="H38" s="731"/>
    </row>
    <row r="39" spans="1:8" ht="31.5" x14ac:dyDescent="0.25">
      <c r="A39" s="812" t="s">
        <v>224</v>
      </c>
      <c r="B39" s="813"/>
      <c r="C39" s="814" t="s">
        <v>220</v>
      </c>
      <c r="D39" s="817" t="s">
        <v>221</v>
      </c>
      <c r="E39" s="818"/>
      <c r="F39" s="819"/>
      <c r="G39" s="602" t="s">
        <v>4</v>
      </c>
      <c r="H39" s="603" t="s">
        <v>222</v>
      </c>
    </row>
    <row r="40" spans="1:8" ht="16.5" thickBot="1" x14ac:dyDescent="0.3">
      <c r="A40" s="808" t="s">
        <v>223</v>
      </c>
      <c r="B40" s="809"/>
      <c r="C40" s="815"/>
      <c r="D40" s="604"/>
      <c r="E40" s="605"/>
      <c r="F40" s="606"/>
      <c r="G40" s="607" t="s">
        <v>6</v>
      </c>
      <c r="H40" s="608"/>
    </row>
    <row r="41" spans="1:8" ht="16.5" thickBot="1" x14ac:dyDescent="0.3">
      <c r="A41" s="810"/>
      <c r="B41" s="811"/>
      <c r="C41" s="816"/>
      <c r="D41" s="609" t="s">
        <v>9</v>
      </c>
      <c r="E41" s="609" t="s">
        <v>10</v>
      </c>
      <c r="F41" s="610" t="s">
        <v>11</v>
      </c>
      <c r="G41" s="610" t="s">
        <v>12</v>
      </c>
      <c r="H41" s="611"/>
    </row>
    <row r="42" spans="1:8" x14ac:dyDescent="0.25">
      <c r="A42" s="612"/>
      <c r="B42" s="613" t="s">
        <v>13</v>
      </c>
      <c r="C42" s="614"/>
      <c r="D42" s="602"/>
      <c r="E42" s="627"/>
      <c r="F42" s="627"/>
      <c r="G42" s="602"/>
      <c r="H42" s="603"/>
    </row>
    <row r="43" spans="1:8" ht="31.5" x14ac:dyDescent="0.25">
      <c r="A43" s="616" t="s">
        <v>170</v>
      </c>
      <c r="C43" s="194" t="s">
        <v>242</v>
      </c>
      <c r="D43" s="119">
        <v>7.5</v>
      </c>
      <c r="E43" s="118">
        <v>7.5</v>
      </c>
      <c r="F43" s="118">
        <v>18.399999999999999</v>
      </c>
      <c r="G43" s="119">
        <v>171.1</v>
      </c>
      <c r="H43" s="608" t="s">
        <v>56</v>
      </c>
    </row>
    <row r="44" spans="1:8" ht="31.5" x14ac:dyDescent="0.25">
      <c r="A44" s="616" t="s">
        <v>63</v>
      </c>
      <c r="B44" s="642"/>
      <c r="C44" s="643">
        <v>160</v>
      </c>
      <c r="D44" s="119">
        <v>2.15</v>
      </c>
      <c r="E44" s="118">
        <v>2.29</v>
      </c>
      <c r="F44" s="118">
        <v>12.09</v>
      </c>
      <c r="G44" s="119">
        <v>65.16</v>
      </c>
      <c r="H44" s="608" t="s">
        <v>317</v>
      </c>
    </row>
    <row r="45" spans="1:8" ht="16.5" thickBot="1" x14ac:dyDescent="0.3">
      <c r="A45" s="616" t="s">
        <v>159</v>
      </c>
      <c r="C45" s="114" t="s">
        <v>308</v>
      </c>
      <c r="D45" s="119">
        <v>3.5</v>
      </c>
      <c r="E45" s="118">
        <v>5.95</v>
      </c>
      <c r="F45" s="117">
        <v>12.9</v>
      </c>
      <c r="G45" s="119">
        <v>119.6</v>
      </c>
      <c r="H45" s="608" t="s">
        <v>160</v>
      </c>
    </row>
    <row r="46" spans="1:8" ht="16.5" thickBot="1" x14ac:dyDescent="0.3">
      <c r="A46" s="624" t="s">
        <v>26</v>
      </c>
      <c r="B46" s="625"/>
      <c r="C46" s="626">
        <v>346</v>
      </c>
      <c r="D46" s="610">
        <f>SUM(D42:D45)</f>
        <v>13.15</v>
      </c>
      <c r="E46" s="610">
        <v>12.33</v>
      </c>
      <c r="F46" s="610">
        <f>SUM(F42:F45)</f>
        <v>43.39</v>
      </c>
      <c r="G46" s="610">
        <f>SUM(G42:G45)</f>
        <v>355.86</v>
      </c>
      <c r="H46" s="611"/>
    </row>
    <row r="47" spans="1:8" x14ac:dyDescent="0.25">
      <c r="A47" s="112" t="s">
        <v>48</v>
      </c>
      <c r="B47" s="263"/>
      <c r="C47" s="194">
        <v>85</v>
      </c>
      <c r="D47" s="119">
        <v>0.34</v>
      </c>
      <c r="E47" s="118">
        <v>0.34</v>
      </c>
      <c r="F47" s="117">
        <v>10.199999999999999</v>
      </c>
      <c r="G47" s="118">
        <v>45</v>
      </c>
      <c r="H47" s="245" t="s">
        <v>404</v>
      </c>
    </row>
    <row r="48" spans="1:8" ht="16.5" thickBot="1" x14ac:dyDescent="0.3">
      <c r="A48" s="112"/>
      <c r="B48" s="263"/>
      <c r="C48" s="194"/>
      <c r="D48" s="119"/>
      <c r="E48" s="118"/>
      <c r="F48" s="630"/>
      <c r="G48" s="118"/>
      <c r="H48" s="245"/>
    </row>
    <row r="49" spans="1:8" ht="16.5" thickBot="1" x14ac:dyDescent="0.3">
      <c r="A49" s="624" t="s">
        <v>26</v>
      </c>
      <c r="B49" s="625"/>
      <c r="C49" s="626">
        <v>85</v>
      </c>
      <c r="D49" s="609">
        <f>SUM(D47)</f>
        <v>0.34</v>
      </c>
      <c r="E49" s="609">
        <f>SUM(E47)</f>
        <v>0.34</v>
      </c>
      <c r="F49" s="609">
        <f>SUM(F47)</f>
        <v>10.199999999999999</v>
      </c>
      <c r="G49" s="609">
        <f>SUM(G47)</f>
        <v>45</v>
      </c>
      <c r="H49" s="611"/>
    </row>
    <row r="50" spans="1:8" ht="16.5" thickBot="1" x14ac:dyDescent="0.3">
      <c r="A50" s="612"/>
      <c r="B50" s="613"/>
      <c r="C50" s="614">
        <v>471</v>
      </c>
      <c r="D50" s="602">
        <f>D46+D49</f>
        <v>13.49</v>
      </c>
      <c r="E50" s="602">
        <f>E46+E49</f>
        <v>12.67</v>
      </c>
      <c r="F50" s="602">
        <f>F46+F49</f>
        <v>53.59</v>
      </c>
      <c r="G50" s="602">
        <f>G46+G49</f>
        <v>400.86</v>
      </c>
      <c r="H50" s="603"/>
    </row>
    <row r="51" spans="1:8" x14ac:dyDescent="0.25">
      <c r="A51" s="612"/>
      <c r="B51" s="613" t="s">
        <v>28</v>
      </c>
      <c r="C51" s="644"/>
      <c r="D51" s="602"/>
      <c r="E51" s="602"/>
      <c r="F51" s="627"/>
      <c r="G51" s="602"/>
      <c r="H51" s="603"/>
    </row>
    <row r="52" spans="1:8" x14ac:dyDescent="0.25">
      <c r="A52" s="112" t="s">
        <v>400</v>
      </c>
      <c r="C52" s="194">
        <v>30</v>
      </c>
      <c r="D52" s="117">
        <v>0.36</v>
      </c>
      <c r="E52" s="118">
        <v>1.5</v>
      </c>
      <c r="F52" s="117">
        <v>2.52</v>
      </c>
      <c r="G52" s="119">
        <v>25</v>
      </c>
      <c r="H52" s="608" t="s">
        <v>401</v>
      </c>
    </row>
    <row r="53" spans="1:8" ht="31.5" x14ac:dyDescent="0.25">
      <c r="A53" s="616" t="s">
        <v>449</v>
      </c>
      <c r="B53" s="642"/>
      <c r="C53" s="643" t="s">
        <v>198</v>
      </c>
      <c r="D53" s="119">
        <v>3</v>
      </c>
      <c r="E53" s="118">
        <v>5.8</v>
      </c>
      <c r="F53" s="117">
        <v>14.7</v>
      </c>
      <c r="G53" s="118">
        <v>121</v>
      </c>
      <c r="H53" s="608" t="s">
        <v>407</v>
      </c>
    </row>
    <row r="54" spans="1:8" x14ac:dyDescent="0.25">
      <c r="A54" s="616" t="s">
        <v>409</v>
      </c>
      <c r="B54" s="642"/>
      <c r="C54" s="643">
        <v>50</v>
      </c>
      <c r="D54" s="119">
        <v>5.14</v>
      </c>
      <c r="E54" s="118">
        <v>6.64</v>
      </c>
      <c r="F54" s="117">
        <v>4.28</v>
      </c>
      <c r="G54" s="118">
        <v>97.5</v>
      </c>
      <c r="H54" s="245" t="s">
        <v>350</v>
      </c>
    </row>
    <row r="55" spans="1:8" x14ac:dyDescent="0.25">
      <c r="A55" s="616" t="s">
        <v>90</v>
      </c>
      <c r="B55" s="642"/>
      <c r="C55" s="643">
        <v>110</v>
      </c>
      <c r="D55" s="117">
        <v>3.13</v>
      </c>
      <c r="E55" s="118">
        <v>3.76</v>
      </c>
      <c r="F55" s="117">
        <v>13.03</v>
      </c>
      <c r="G55" s="119">
        <v>131.15</v>
      </c>
      <c r="H55" s="245" t="s">
        <v>203</v>
      </c>
    </row>
    <row r="56" spans="1:8" x14ac:dyDescent="0.25">
      <c r="A56" s="616" t="s">
        <v>397</v>
      </c>
      <c r="C56" s="194">
        <v>150</v>
      </c>
      <c r="D56" s="119">
        <v>0.1</v>
      </c>
      <c r="E56" s="118">
        <v>0.1</v>
      </c>
      <c r="F56" s="117">
        <v>10.199999999999999</v>
      </c>
      <c r="G56" s="118">
        <v>42.1</v>
      </c>
      <c r="H56" s="608" t="s">
        <v>398</v>
      </c>
    </row>
    <row r="57" spans="1:8" ht="16.5" thickBot="1" x14ac:dyDescent="0.3">
      <c r="A57" s="616" t="s">
        <v>46</v>
      </c>
      <c r="C57" s="194">
        <v>30</v>
      </c>
      <c r="D57" s="194">
        <v>1.5</v>
      </c>
      <c r="E57" s="208">
        <v>0.3</v>
      </c>
      <c r="F57" s="194">
        <v>14.3</v>
      </c>
      <c r="G57" s="208">
        <v>66</v>
      </c>
      <c r="H57" s="608"/>
    </row>
    <row r="58" spans="1:8" ht="16.5" thickBot="1" x14ac:dyDescent="0.3">
      <c r="A58" s="624" t="s">
        <v>26</v>
      </c>
      <c r="B58" s="625"/>
      <c r="C58" s="609">
        <v>535</v>
      </c>
      <c r="D58" s="610">
        <f>SUM(D52:D57)</f>
        <v>13.229999999999999</v>
      </c>
      <c r="E58" s="610">
        <f>SUM(E52:E57)</f>
        <v>18.100000000000001</v>
      </c>
      <c r="F58" s="610">
        <f>SUM(F52:F57)</f>
        <v>59.03</v>
      </c>
      <c r="G58" s="610">
        <f>SUM(G52:G57)</f>
        <v>482.75</v>
      </c>
      <c r="H58" s="611"/>
    </row>
    <row r="59" spans="1:8" x14ac:dyDescent="0.25">
      <c r="A59" s="616"/>
      <c r="B59" s="113" t="s">
        <v>47</v>
      </c>
      <c r="C59" s="114"/>
      <c r="D59" s="118"/>
      <c r="E59" s="118"/>
      <c r="F59" s="118"/>
      <c r="G59" s="119"/>
      <c r="H59" s="608"/>
    </row>
    <row r="60" spans="1:8" x14ac:dyDescent="0.25">
      <c r="A60" s="616" t="s">
        <v>71</v>
      </c>
      <c r="C60" s="194">
        <v>10</v>
      </c>
      <c r="D60" s="118">
        <v>2.2000000000000002</v>
      </c>
      <c r="E60" s="117">
        <v>2.8</v>
      </c>
      <c r="F60" s="118">
        <v>20.5</v>
      </c>
      <c r="G60" s="615">
        <v>114</v>
      </c>
      <c r="H60" s="608"/>
    </row>
    <row r="61" spans="1:8" x14ac:dyDescent="0.25">
      <c r="A61" s="688" t="s">
        <v>370</v>
      </c>
      <c r="B61" s="642"/>
      <c r="C61" s="194"/>
      <c r="D61" s="118"/>
      <c r="F61" s="118"/>
      <c r="G61" s="118"/>
      <c r="H61" s="608"/>
    </row>
    <row r="62" spans="1:8" x14ac:dyDescent="0.25">
      <c r="A62" s="616" t="s">
        <v>251</v>
      </c>
      <c r="C62" s="194">
        <v>100</v>
      </c>
      <c r="D62" s="117">
        <v>2.2999999999999998</v>
      </c>
      <c r="E62" s="118">
        <v>2.5</v>
      </c>
      <c r="F62" s="117">
        <v>3.6</v>
      </c>
      <c r="G62" s="118">
        <v>46</v>
      </c>
      <c r="H62" s="608" t="s">
        <v>252</v>
      </c>
    </row>
    <row r="63" spans="1:8" ht="31.5" x14ac:dyDescent="0.25">
      <c r="A63" s="616" t="s">
        <v>380</v>
      </c>
      <c r="C63" s="194" t="s">
        <v>355</v>
      </c>
      <c r="D63" s="622">
        <v>5.82</v>
      </c>
      <c r="E63" s="621">
        <v>8.1</v>
      </c>
      <c r="F63" s="622">
        <v>15.53</v>
      </c>
      <c r="G63" s="621">
        <v>158</v>
      </c>
      <c r="H63" s="245" t="s">
        <v>316</v>
      </c>
    </row>
    <row r="64" spans="1:8" x14ac:dyDescent="0.25">
      <c r="A64" s="616" t="s">
        <v>75</v>
      </c>
      <c r="C64" s="114" t="s">
        <v>304</v>
      </c>
      <c r="D64" s="119">
        <v>0.09</v>
      </c>
      <c r="E64" s="118">
        <v>0.01</v>
      </c>
      <c r="F64" s="117">
        <v>8.5</v>
      </c>
      <c r="G64" s="119">
        <v>34.5</v>
      </c>
      <c r="H64" s="608" t="s">
        <v>162</v>
      </c>
    </row>
    <row r="65" spans="1:8" ht="16.5" thickBot="1" x14ac:dyDescent="0.3">
      <c r="A65" s="616" t="s">
        <v>38</v>
      </c>
      <c r="C65" s="194">
        <v>20</v>
      </c>
      <c r="D65" s="116">
        <v>1.6</v>
      </c>
      <c r="E65" s="115">
        <v>0.2</v>
      </c>
      <c r="F65" s="632">
        <v>9.8000000000000007</v>
      </c>
      <c r="G65" s="633">
        <v>47</v>
      </c>
      <c r="H65" s="608"/>
    </row>
    <row r="66" spans="1:8" ht="16.5" thickBot="1" x14ac:dyDescent="0.3">
      <c r="A66" s="634" t="s">
        <v>26</v>
      </c>
      <c r="B66" s="635"/>
      <c r="C66" s="645">
        <v>398</v>
      </c>
      <c r="D66" s="637">
        <f>SUM(D60:D65)</f>
        <v>12.01</v>
      </c>
      <c r="E66" s="637">
        <f>SUM(E60:E65)</f>
        <v>13.609999999999998</v>
      </c>
      <c r="F66" s="637">
        <f>SUM(F60:F65)</f>
        <v>57.930000000000007</v>
      </c>
      <c r="G66" s="637">
        <f>SUM(G60:G65)</f>
        <v>399.5</v>
      </c>
      <c r="H66" s="611"/>
    </row>
    <row r="67" spans="1:8" ht="16.5" thickBot="1" x14ac:dyDescent="0.3">
      <c r="A67" s="624" t="s">
        <v>60</v>
      </c>
      <c r="B67" s="625"/>
      <c r="C67" s="609">
        <f>C46+C49+C58+C66</f>
        <v>1364</v>
      </c>
      <c r="D67" s="646">
        <f>D46+D49+D58+D66</f>
        <v>38.729999999999997</v>
      </c>
      <c r="E67" s="646">
        <f>E46+E49+E58+E66</f>
        <v>44.38</v>
      </c>
      <c r="F67" s="646">
        <f>F46+F49+F58+F66</f>
        <v>170.55</v>
      </c>
      <c r="G67" s="646">
        <f>G46+G49+G58+G66</f>
        <v>1283.1100000000001</v>
      </c>
      <c r="H67" s="611"/>
    </row>
    <row r="68" spans="1:8" ht="16.5" thickBot="1" x14ac:dyDescent="0.3">
      <c r="A68" s="600" t="s">
        <v>77</v>
      </c>
      <c r="C68" s="601"/>
      <c r="H68" s="641"/>
    </row>
    <row r="69" spans="1:8" ht="31.5" x14ac:dyDescent="0.25">
      <c r="A69" s="812" t="s">
        <v>224</v>
      </c>
      <c r="B69" s="813"/>
      <c r="C69" s="814" t="s">
        <v>220</v>
      </c>
      <c r="D69" s="817" t="s">
        <v>221</v>
      </c>
      <c r="E69" s="818"/>
      <c r="F69" s="819"/>
      <c r="G69" s="602" t="s">
        <v>4</v>
      </c>
      <c r="H69" s="603" t="s">
        <v>222</v>
      </c>
    </row>
    <row r="70" spans="1:8" ht="16.5" thickBot="1" x14ac:dyDescent="0.3">
      <c r="A70" s="808" t="s">
        <v>223</v>
      </c>
      <c r="B70" s="809"/>
      <c r="C70" s="815"/>
      <c r="D70" s="604"/>
      <c r="E70" s="605"/>
      <c r="F70" s="606"/>
      <c r="G70" s="607" t="s">
        <v>6</v>
      </c>
      <c r="H70" s="608"/>
    </row>
    <row r="71" spans="1:8" ht="16.5" thickBot="1" x14ac:dyDescent="0.3">
      <c r="A71" s="810"/>
      <c r="B71" s="811"/>
      <c r="C71" s="816"/>
      <c r="D71" s="609" t="s">
        <v>9</v>
      </c>
      <c r="E71" s="609" t="s">
        <v>10</v>
      </c>
      <c r="F71" s="610" t="s">
        <v>11</v>
      </c>
      <c r="G71" s="610" t="s">
        <v>12</v>
      </c>
      <c r="H71" s="611"/>
    </row>
    <row r="72" spans="1:8" x14ac:dyDescent="0.25">
      <c r="A72" s="612"/>
      <c r="B72" s="613" t="s">
        <v>13</v>
      </c>
      <c r="C72" s="614"/>
      <c r="D72" s="602"/>
      <c r="E72" s="627"/>
      <c r="F72" s="628"/>
      <c r="G72" s="627"/>
      <c r="H72" s="603"/>
    </row>
    <row r="73" spans="1:8" ht="31.5" x14ac:dyDescent="0.25">
      <c r="A73" s="616" t="s">
        <v>172</v>
      </c>
      <c r="C73" s="194" t="s">
        <v>242</v>
      </c>
      <c r="D73" s="118">
        <v>5</v>
      </c>
      <c r="E73" s="118">
        <v>5.63</v>
      </c>
      <c r="F73" s="118">
        <v>16.5</v>
      </c>
      <c r="G73" s="118">
        <v>136.5</v>
      </c>
      <c r="H73" s="608" t="s">
        <v>188</v>
      </c>
    </row>
    <row r="74" spans="1:8" x14ac:dyDescent="0.25">
      <c r="A74" s="617" t="s">
        <v>91</v>
      </c>
      <c r="B74" s="209"/>
      <c r="C74" s="631" t="s">
        <v>254</v>
      </c>
      <c r="D74" s="620">
        <v>2.2999999999999998</v>
      </c>
      <c r="E74" s="621">
        <v>2</v>
      </c>
      <c r="F74" s="622">
        <v>11.9</v>
      </c>
      <c r="G74" s="621">
        <v>74.8</v>
      </c>
      <c r="H74" s="608" t="s">
        <v>163</v>
      </c>
    </row>
    <row r="75" spans="1:8" ht="32.25" thickBot="1" x14ac:dyDescent="0.3">
      <c r="A75" s="616" t="s">
        <v>23</v>
      </c>
      <c r="C75" s="114" t="s">
        <v>156</v>
      </c>
      <c r="D75" s="623">
        <v>1.9</v>
      </c>
      <c r="E75" s="194">
        <v>4.4000000000000004</v>
      </c>
      <c r="F75" s="208">
        <v>13</v>
      </c>
      <c r="G75" s="194">
        <v>99</v>
      </c>
      <c r="H75" s="608" t="s">
        <v>24</v>
      </c>
    </row>
    <row r="76" spans="1:8" ht="16.5" thickBot="1" x14ac:dyDescent="0.3">
      <c r="A76" s="624" t="s">
        <v>26</v>
      </c>
      <c r="B76" s="625"/>
      <c r="C76" s="626">
        <v>347</v>
      </c>
      <c r="D76" s="609">
        <f>SUM(D72:D75)</f>
        <v>9.1999999999999993</v>
      </c>
      <c r="E76" s="609">
        <f>SUM(E72:E75)</f>
        <v>12.030000000000001</v>
      </c>
      <c r="F76" s="609">
        <f>SUM(F72:F75)</f>
        <v>41.4</v>
      </c>
      <c r="G76" s="609">
        <f>SUM(G72:G75)</f>
        <v>310.3</v>
      </c>
      <c r="H76" s="611"/>
    </row>
    <row r="77" spans="1:8" x14ac:dyDescent="0.25">
      <c r="A77" s="689" t="s">
        <v>27</v>
      </c>
      <c r="B77" s="647"/>
      <c r="C77" s="194">
        <v>125</v>
      </c>
      <c r="D77" s="119">
        <v>0.8</v>
      </c>
      <c r="E77" s="118">
        <v>0.2</v>
      </c>
      <c r="F77" s="117">
        <v>7</v>
      </c>
      <c r="G77" s="118">
        <v>33</v>
      </c>
      <c r="H77" s="608" t="s">
        <v>262</v>
      </c>
    </row>
    <row r="78" spans="1:8" ht="16.5" thickBot="1" x14ac:dyDescent="0.3">
      <c r="A78" s="648"/>
      <c r="C78" s="194"/>
      <c r="D78" s="119"/>
      <c r="E78" s="119"/>
      <c r="G78" s="119"/>
      <c r="H78" s="608"/>
    </row>
    <row r="79" spans="1:8" ht="16.5" thickBot="1" x14ac:dyDescent="0.3">
      <c r="A79" s="624" t="s">
        <v>26</v>
      </c>
      <c r="B79" s="625"/>
      <c r="C79" s="626">
        <f>SUM(C77:C77)</f>
        <v>125</v>
      </c>
      <c r="D79" s="610">
        <f>SUM(D77)</f>
        <v>0.8</v>
      </c>
      <c r="E79" s="610">
        <f>SUM(E77)</f>
        <v>0.2</v>
      </c>
      <c r="F79" s="610">
        <f>SUM(F77)</f>
        <v>7</v>
      </c>
      <c r="G79" s="610">
        <f>SUM(G77)</f>
        <v>33</v>
      </c>
      <c r="H79" s="611"/>
    </row>
    <row r="80" spans="1:8" ht="16.5" thickBot="1" x14ac:dyDescent="0.3">
      <c r="A80" s="612"/>
      <c r="B80" s="613"/>
      <c r="C80" s="614">
        <v>472</v>
      </c>
      <c r="D80" s="602">
        <f>D76+D79</f>
        <v>10</v>
      </c>
      <c r="E80" s="602">
        <f>E76+E79</f>
        <v>12.23</v>
      </c>
      <c r="F80" s="602">
        <f>F76+F79</f>
        <v>48.4</v>
      </c>
      <c r="G80" s="602">
        <f>G76+G79</f>
        <v>343.3</v>
      </c>
      <c r="H80" s="603"/>
    </row>
    <row r="81" spans="1:8" x14ac:dyDescent="0.25">
      <c r="A81" s="612"/>
      <c r="B81" s="613" t="s">
        <v>28</v>
      </c>
      <c r="C81" s="614"/>
      <c r="D81" s="627"/>
      <c r="E81" s="627"/>
      <c r="F81" s="628"/>
      <c r="G81" s="627"/>
      <c r="H81" s="603"/>
    </row>
    <row r="82" spans="1:8" x14ac:dyDescent="0.25">
      <c r="A82" s="616" t="s">
        <v>402</v>
      </c>
      <c r="B82" s="263"/>
      <c r="C82" s="629">
        <v>30</v>
      </c>
      <c r="D82" s="630">
        <v>0.6</v>
      </c>
      <c r="E82" s="118">
        <v>0.05</v>
      </c>
      <c r="F82" s="630">
        <v>3</v>
      </c>
      <c r="G82" s="119">
        <v>14</v>
      </c>
      <c r="H82" s="118" t="s">
        <v>437</v>
      </c>
    </row>
    <row r="83" spans="1:8" ht="47.25" x14ac:dyDescent="0.25">
      <c r="A83" s="616" t="s">
        <v>422</v>
      </c>
      <c r="B83" s="642"/>
      <c r="C83" s="643" t="s">
        <v>219</v>
      </c>
      <c r="D83" s="117">
        <v>2</v>
      </c>
      <c r="E83" s="118">
        <v>6.8</v>
      </c>
      <c r="F83" s="117">
        <v>3</v>
      </c>
      <c r="G83" s="118">
        <v>82</v>
      </c>
      <c r="H83" s="608" t="s">
        <v>200</v>
      </c>
    </row>
    <row r="84" spans="1:8" x14ac:dyDescent="0.25">
      <c r="A84" s="617" t="s">
        <v>416</v>
      </c>
      <c r="B84" s="642"/>
      <c r="C84" s="643">
        <v>50</v>
      </c>
      <c r="D84" s="117">
        <v>4.4000000000000004</v>
      </c>
      <c r="E84" s="118">
        <v>8.3000000000000007</v>
      </c>
      <c r="F84" s="117">
        <v>2</v>
      </c>
      <c r="G84" s="119">
        <v>100</v>
      </c>
      <c r="H84" s="245" t="s">
        <v>432</v>
      </c>
    </row>
    <row r="85" spans="1:8" ht="31.5" x14ac:dyDescent="0.25">
      <c r="A85" s="616" t="s">
        <v>423</v>
      </c>
      <c r="B85" s="642"/>
      <c r="C85" s="649" t="s">
        <v>255</v>
      </c>
      <c r="D85" s="117">
        <v>4.0999999999999996</v>
      </c>
      <c r="E85" s="118">
        <v>3</v>
      </c>
      <c r="F85" s="117">
        <v>25</v>
      </c>
      <c r="G85" s="119">
        <v>143.4</v>
      </c>
      <c r="H85" s="608" t="s">
        <v>204</v>
      </c>
    </row>
    <row r="86" spans="1:8" x14ac:dyDescent="0.25">
      <c r="A86" s="682" t="s">
        <v>45</v>
      </c>
      <c r="C86" s="194">
        <v>150</v>
      </c>
      <c r="D86" s="623">
        <v>0.15</v>
      </c>
      <c r="E86" s="116">
        <v>0.09</v>
      </c>
      <c r="F86" s="115">
        <v>21.5</v>
      </c>
      <c r="G86" s="683">
        <v>87</v>
      </c>
      <c r="H86" s="684" t="s">
        <v>375</v>
      </c>
    </row>
    <row r="87" spans="1:8" ht="16.5" thickBot="1" x14ac:dyDescent="0.3">
      <c r="A87" s="616" t="s">
        <v>46</v>
      </c>
      <c r="C87" s="194">
        <v>30</v>
      </c>
      <c r="D87" s="194">
        <v>1.5</v>
      </c>
      <c r="E87" s="208">
        <v>0.3</v>
      </c>
      <c r="F87" s="194">
        <v>14.3</v>
      </c>
      <c r="G87" s="208">
        <v>66</v>
      </c>
      <c r="H87" s="608"/>
    </row>
    <row r="88" spans="1:8" ht="16.5" thickBot="1" x14ac:dyDescent="0.3">
      <c r="A88" s="624" t="s">
        <v>26</v>
      </c>
      <c r="B88" s="625"/>
      <c r="C88" s="626">
        <v>530</v>
      </c>
      <c r="D88" s="609">
        <f>SUM(D82:D87)</f>
        <v>12.75</v>
      </c>
      <c r="E88" s="609">
        <f>SUM(E82:E87)</f>
        <v>18.54</v>
      </c>
      <c r="F88" s="609">
        <f>SUM(F82:F87)</f>
        <v>68.8</v>
      </c>
      <c r="G88" s="609">
        <f>SUM(G82:G87)</f>
        <v>492.4</v>
      </c>
      <c r="H88" s="611"/>
    </row>
    <row r="89" spans="1:8" x14ac:dyDescent="0.25">
      <c r="A89" s="612"/>
      <c r="B89" s="613" t="s">
        <v>47</v>
      </c>
      <c r="C89" s="614"/>
      <c r="D89" s="627"/>
      <c r="E89" s="628"/>
      <c r="F89" s="627"/>
      <c r="G89" s="628"/>
      <c r="H89" s="603"/>
    </row>
    <row r="90" spans="1:8" ht="31.5" x14ac:dyDescent="0.25">
      <c r="A90" s="616" t="s">
        <v>238</v>
      </c>
      <c r="C90" s="194">
        <v>40</v>
      </c>
      <c r="D90" s="118">
        <v>2.64</v>
      </c>
      <c r="E90" s="117">
        <v>3.36</v>
      </c>
      <c r="F90" s="118">
        <v>24.08</v>
      </c>
      <c r="G90" s="117">
        <v>137</v>
      </c>
      <c r="H90" s="194" t="s">
        <v>438</v>
      </c>
    </row>
    <row r="91" spans="1:8" x14ac:dyDescent="0.25">
      <c r="A91" s="617" t="s">
        <v>72</v>
      </c>
      <c r="B91" s="618"/>
      <c r="C91" s="619">
        <v>100</v>
      </c>
      <c r="D91" s="621">
        <v>2.9</v>
      </c>
      <c r="E91" s="621">
        <v>2.5</v>
      </c>
      <c r="F91" s="621">
        <v>4.2</v>
      </c>
      <c r="G91" s="621">
        <v>55.6</v>
      </c>
      <c r="H91" s="608" t="s">
        <v>157</v>
      </c>
    </row>
    <row r="92" spans="1:8" x14ac:dyDescent="0.25">
      <c r="A92" s="616" t="s">
        <v>332</v>
      </c>
      <c r="C92" s="194" t="s">
        <v>340</v>
      </c>
      <c r="D92" s="119">
        <v>2.5</v>
      </c>
      <c r="E92" s="118">
        <v>2.2999999999999998</v>
      </c>
      <c r="F92" s="117">
        <v>0.15</v>
      </c>
      <c r="G92" s="119">
        <v>31.5</v>
      </c>
      <c r="H92" s="245" t="s">
        <v>341</v>
      </c>
    </row>
    <row r="93" spans="1:8" ht="31.5" x14ac:dyDescent="0.25">
      <c r="A93" s="617" t="s">
        <v>417</v>
      </c>
      <c r="B93" s="618"/>
      <c r="C93" s="631">
        <v>110</v>
      </c>
      <c r="D93" s="631">
        <v>2.75</v>
      </c>
      <c r="E93" s="685">
        <v>4.4800000000000004</v>
      </c>
      <c r="F93" s="631">
        <v>21</v>
      </c>
      <c r="G93" s="686">
        <v>137</v>
      </c>
      <c r="H93" s="245" t="s">
        <v>446</v>
      </c>
    </row>
    <row r="94" spans="1:8" x14ac:dyDescent="0.25">
      <c r="A94" s="616" t="s">
        <v>296</v>
      </c>
      <c r="B94" s="642"/>
      <c r="C94" s="643" t="s">
        <v>305</v>
      </c>
      <c r="D94" s="623">
        <v>0.5</v>
      </c>
      <c r="E94" s="194">
        <v>0.25</v>
      </c>
      <c r="F94" s="208">
        <v>5.4</v>
      </c>
      <c r="G94" s="623">
        <v>25.9</v>
      </c>
      <c r="H94" s="608" t="s">
        <v>287</v>
      </c>
    </row>
    <row r="95" spans="1:8" ht="16.5" thickBot="1" x14ac:dyDescent="0.3">
      <c r="A95" s="616" t="s">
        <v>38</v>
      </c>
      <c r="C95" s="194">
        <v>20</v>
      </c>
      <c r="D95" s="116">
        <v>1.6</v>
      </c>
      <c r="E95" s="115">
        <v>0.2</v>
      </c>
      <c r="F95" s="632">
        <v>9.8000000000000007</v>
      </c>
      <c r="G95" s="633">
        <v>47</v>
      </c>
      <c r="H95" s="608"/>
    </row>
    <row r="96" spans="1:8" ht="16.5" thickBot="1" x14ac:dyDescent="0.3">
      <c r="A96" s="634" t="s">
        <v>26</v>
      </c>
      <c r="B96" s="635"/>
      <c r="C96" s="645">
        <v>448</v>
      </c>
      <c r="D96" s="636">
        <f>SUM(D90:D95)</f>
        <v>12.889999999999999</v>
      </c>
      <c r="E96" s="636">
        <f>SUM(E90:E95)</f>
        <v>13.09</v>
      </c>
      <c r="F96" s="636">
        <f>SUM(F90:F95)</f>
        <v>64.63</v>
      </c>
      <c r="G96" s="636">
        <f>SUM(G90:G95)</f>
        <v>434</v>
      </c>
      <c r="H96" s="611"/>
    </row>
    <row r="97" spans="1:8" ht="16.5" thickBot="1" x14ac:dyDescent="0.3">
      <c r="A97" s="624" t="s">
        <v>60</v>
      </c>
      <c r="B97" s="625"/>
      <c r="C97" s="626">
        <f>C76+C79+C88+C96</f>
        <v>1450</v>
      </c>
      <c r="D97" s="609">
        <f>D76+D79+D88+D96</f>
        <v>35.64</v>
      </c>
      <c r="E97" s="609">
        <f>E76+E79+E88+E96</f>
        <v>43.86</v>
      </c>
      <c r="F97" s="609">
        <f>F76+F79+F88+F96</f>
        <v>181.82999999999998</v>
      </c>
      <c r="G97" s="609">
        <f>G76+G79+G88+G96</f>
        <v>1269.7</v>
      </c>
      <c r="H97" s="603"/>
    </row>
    <row r="98" spans="1:8" ht="16.5" thickBot="1" x14ac:dyDescent="0.3">
      <c r="A98" s="600" t="s">
        <v>93</v>
      </c>
      <c r="C98" s="601"/>
      <c r="H98" s="641"/>
    </row>
    <row r="99" spans="1:8" ht="31.5" x14ac:dyDescent="0.25">
      <c r="A99" s="812" t="s">
        <v>224</v>
      </c>
      <c r="B99" s="813"/>
      <c r="C99" s="814" t="s">
        <v>220</v>
      </c>
      <c r="D99" s="817" t="s">
        <v>221</v>
      </c>
      <c r="E99" s="818"/>
      <c r="F99" s="819"/>
      <c r="G99" s="602" t="s">
        <v>4</v>
      </c>
      <c r="H99" s="603" t="s">
        <v>222</v>
      </c>
    </row>
    <row r="100" spans="1:8" ht="16.5" thickBot="1" x14ac:dyDescent="0.3">
      <c r="A100" s="808" t="s">
        <v>223</v>
      </c>
      <c r="B100" s="809"/>
      <c r="C100" s="815"/>
      <c r="D100" s="604"/>
      <c r="E100" s="605"/>
      <c r="F100" s="606"/>
      <c r="G100" s="607" t="s">
        <v>6</v>
      </c>
      <c r="H100" s="608"/>
    </row>
    <row r="101" spans="1:8" ht="16.5" thickBot="1" x14ac:dyDescent="0.3">
      <c r="A101" s="810"/>
      <c r="B101" s="811"/>
      <c r="C101" s="816"/>
      <c r="D101" s="609" t="s">
        <v>9</v>
      </c>
      <c r="E101" s="609" t="s">
        <v>10</v>
      </c>
      <c r="F101" s="610" t="s">
        <v>11</v>
      </c>
      <c r="G101" s="610" t="s">
        <v>12</v>
      </c>
      <c r="H101" s="611"/>
    </row>
    <row r="102" spans="1:8" x14ac:dyDescent="0.25">
      <c r="A102" s="616"/>
      <c r="B102" s="613" t="s">
        <v>13</v>
      </c>
      <c r="C102" s="614"/>
      <c r="D102" s="627"/>
      <c r="E102" s="628"/>
      <c r="F102" s="627"/>
      <c r="G102" s="650"/>
      <c r="H102" s="608"/>
    </row>
    <row r="103" spans="1:8" ht="31.5" x14ac:dyDescent="0.25">
      <c r="A103" s="616" t="s">
        <v>410</v>
      </c>
      <c r="C103" s="194" t="s">
        <v>242</v>
      </c>
      <c r="D103" s="119">
        <v>6</v>
      </c>
      <c r="E103" s="118">
        <v>4.95</v>
      </c>
      <c r="F103" s="118">
        <v>19.5</v>
      </c>
      <c r="G103" s="117">
        <v>146</v>
      </c>
      <c r="H103" s="608" t="s">
        <v>186</v>
      </c>
    </row>
    <row r="104" spans="1:8" ht="31.5" x14ac:dyDescent="0.25">
      <c r="A104" s="616" t="s">
        <v>21</v>
      </c>
      <c r="B104" s="642"/>
      <c r="C104" s="643" t="s">
        <v>234</v>
      </c>
      <c r="D104" s="623">
        <v>1.1599999999999999</v>
      </c>
      <c r="E104" s="194">
        <v>1.28</v>
      </c>
      <c r="F104" s="194">
        <v>11.4</v>
      </c>
      <c r="G104" s="194">
        <v>62</v>
      </c>
      <c r="H104" s="608" t="s">
        <v>318</v>
      </c>
    </row>
    <row r="105" spans="1:8" ht="16.5" thickBot="1" x14ac:dyDescent="0.3">
      <c r="A105" s="616" t="s">
        <v>159</v>
      </c>
      <c r="C105" s="114" t="s">
        <v>308</v>
      </c>
      <c r="D105" s="119">
        <v>3.5</v>
      </c>
      <c r="E105" s="118">
        <v>5.95</v>
      </c>
      <c r="F105" s="117">
        <v>12.9</v>
      </c>
      <c r="G105" s="119">
        <v>119.6</v>
      </c>
      <c r="H105" s="608" t="s">
        <v>160</v>
      </c>
    </row>
    <row r="106" spans="1:8" ht="16.5" thickBot="1" x14ac:dyDescent="0.3">
      <c r="A106" s="624" t="s">
        <v>26</v>
      </c>
      <c r="B106" s="625"/>
      <c r="C106" s="626">
        <v>358</v>
      </c>
      <c r="D106" s="609">
        <f>SUM(D102:D105)</f>
        <v>10.66</v>
      </c>
      <c r="E106" s="609">
        <f>SUM(E102:E105)</f>
        <v>12.18</v>
      </c>
      <c r="F106" s="609">
        <f>SUM(F102:F105)</f>
        <v>43.8</v>
      </c>
      <c r="G106" s="609">
        <f>SUM(G102:G105)</f>
        <v>327.60000000000002</v>
      </c>
      <c r="H106" s="611"/>
    </row>
    <row r="107" spans="1:8" x14ac:dyDescent="0.25">
      <c r="A107" s="616" t="s">
        <v>48</v>
      </c>
      <c r="C107" s="194">
        <v>85</v>
      </c>
      <c r="D107" s="119">
        <v>0.34</v>
      </c>
      <c r="E107" s="118">
        <v>0.34</v>
      </c>
      <c r="F107" s="117">
        <v>10.199999999999999</v>
      </c>
      <c r="G107" s="118">
        <v>45</v>
      </c>
      <c r="H107" s="608" t="s">
        <v>264</v>
      </c>
    </row>
    <row r="108" spans="1:8" ht="16.5" thickBot="1" x14ac:dyDescent="0.3">
      <c r="A108" s="616"/>
      <c r="C108" s="194"/>
      <c r="D108" s="119"/>
      <c r="E108" s="118"/>
      <c r="G108" s="118"/>
      <c r="H108" s="608"/>
    </row>
    <row r="109" spans="1:8" ht="16.5" thickBot="1" x14ac:dyDescent="0.3">
      <c r="A109" s="624" t="s">
        <v>26</v>
      </c>
      <c r="B109" s="625"/>
      <c r="C109" s="626">
        <v>85</v>
      </c>
      <c r="D109" s="609">
        <f>SUM(D107)</f>
        <v>0.34</v>
      </c>
      <c r="E109" s="609">
        <f>SUM(E107)</f>
        <v>0.34</v>
      </c>
      <c r="F109" s="609">
        <f>SUM(F107)</f>
        <v>10.199999999999999</v>
      </c>
      <c r="G109" s="609">
        <f>SUM(G107)</f>
        <v>45</v>
      </c>
      <c r="H109" s="611"/>
    </row>
    <row r="110" spans="1:8" ht="16.5" thickBot="1" x14ac:dyDescent="0.3">
      <c r="A110" s="612"/>
      <c r="B110" s="613"/>
      <c r="C110" s="614">
        <v>443</v>
      </c>
      <c r="D110" s="627">
        <f>D106+D109</f>
        <v>11</v>
      </c>
      <c r="E110" s="627">
        <f>E106+E109</f>
        <v>12.52</v>
      </c>
      <c r="F110" s="627">
        <f>F106+F109</f>
        <v>54</v>
      </c>
      <c r="G110" s="627">
        <f>G106+G109</f>
        <v>372.6</v>
      </c>
      <c r="H110" s="603"/>
    </row>
    <row r="111" spans="1:8" x14ac:dyDescent="0.25">
      <c r="A111" s="612"/>
      <c r="B111" s="613" t="s">
        <v>28</v>
      </c>
      <c r="C111" s="614"/>
      <c r="D111" s="627"/>
      <c r="E111" s="628"/>
      <c r="F111" s="627"/>
      <c r="G111" s="627"/>
      <c r="H111" s="603"/>
    </row>
    <row r="112" spans="1:8" x14ac:dyDescent="0.25">
      <c r="A112" s="112" t="s">
        <v>411</v>
      </c>
      <c r="B112" s="263"/>
      <c r="C112" s="629">
        <v>30</v>
      </c>
      <c r="D112" s="630">
        <v>0.45</v>
      </c>
      <c r="E112" s="118">
        <v>0.54</v>
      </c>
      <c r="F112" s="630">
        <v>5.0999999999999996</v>
      </c>
      <c r="G112" s="118">
        <v>27</v>
      </c>
      <c r="H112" s="118" t="s">
        <v>439</v>
      </c>
    </row>
    <row r="113" spans="1:8" ht="47.25" x14ac:dyDescent="0.25">
      <c r="A113" s="616" t="s">
        <v>343</v>
      </c>
      <c r="B113" s="651"/>
      <c r="C113" s="643" t="s">
        <v>116</v>
      </c>
      <c r="D113" s="118">
        <v>3.45</v>
      </c>
      <c r="E113" s="118">
        <v>6</v>
      </c>
      <c r="F113" s="117">
        <v>17.850000000000001</v>
      </c>
      <c r="G113" s="118">
        <v>140</v>
      </c>
      <c r="H113" s="608" t="s">
        <v>390</v>
      </c>
    </row>
    <row r="114" spans="1:8" ht="31.5" x14ac:dyDescent="0.25">
      <c r="A114" s="616" t="s">
        <v>333</v>
      </c>
      <c r="C114" s="194">
        <v>130</v>
      </c>
      <c r="D114" s="194">
        <v>8.86</v>
      </c>
      <c r="E114" s="208">
        <v>9.01</v>
      </c>
      <c r="F114" s="194">
        <v>27.28</v>
      </c>
      <c r="G114" s="208">
        <v>226</v>
      </c>
      <c r="H114" s="608" t="s">
        <v>334</v>
      </c>
    </row>
    <row r="115" spans="1:8" x14ac:dyDescent="0.25">
      <c r="A115" s="616" t="s">
        <v>331</v>
      </c>
      <c r="C115" s="194">
        <v>150</v>
      </c>
      <c r="D115" s="119"/>
      <c r="E115" s="118"/>
      <c r="F115" s="117">
        <v>8.34</v>
      </c>
      <c r="G115" s="119">
        <v>33.340000000000003</v>
      </c>
      <c r="H115" s="608" t="s">
        <v>336</v>
      </c>
    </row>
    <row r="116" spans="1:8" ht="16.5" thickBot="1" x14ac:dyDescent="0.3">
      <c r="A116" s="616" t="s">
        <v>46</v>
      </c>
      <c r="C116" s="194">
        <v>30</v>
      </c>
      <c r="D116" s="194">
        <v>1.5</v>
      </c>
      <c r="E116" s="208">
        <v>0.3</v>
      </c>
      <c r="F116" s="194">
        <v>14.3</v>
      </c>
      <c r="G116" s="208">
        <v>66</v>
      </c>
      <c r="H116" s="608"/>
    </row>
    <row r="117" spans="1:8" ht="16.5" thickBot="1" x14ac:dyDescent="0.3">
      <c r="A117" s="624" t="s">
        <v>26</v>
      </c>
      <c r="B117" s="625"/>
      <c r="C117" s="626">
        <v>495</v>
      </c>
      <c r="D117" s="610">
        <f>SUM(D112:D116)</f>
        <v>14.26</v>
      </c>
      <c r="E117" s="610">
        <f>SUM(E112:E116)</f>
        <v>15.850000000000001</v>
      </c>
      <c r="F117" s="610">
        <f>SUM(F112:F116)</f>
        <v>72.87</v>
      </c>
      <c r="G117" s="610">
        <f>SUM(G112:G116)</f>
        <v>492.34000000000003</v>
      </c>
      <c r="H117" s="611"/>
    </row>
    <row r="118" spans="1:8" x14ac:dyDescent="0.25">
      <c r="A118" s="612"/>
      <c r="B118" s="613" t="s">
        <v>47</v>
      </c>
      <c r="C118" s="644"/>
      <c r="D118" s="627"/>
      <c r="E118" s="628"/>
      <c r="F118" s="627"/>
      <c r="G118" s="650"/>
      <c r="H118" s="603"/>
    </row>
    <row r="119" spans="1:8" x14ac:dyDescent="0.25">
      <c r="A119" s="617" t="s">
        <v>71</v>
      </c>
      <c r="B119" s="209"/>
      <c r="C119" s="631">
        <v>21</v>
      </c>
      <c r="D119" s="621">
        <v>1</v>
      </c>
      <c r="E119" s="621">
        <v>2</v>
      </c>
      <c r="F119" s="621">
        <v>20</v>
      </c>
      <c r="G119" s="621">
        <v>95</v>
      </c>
      <c r="H119" s="652"/>
    </row>
    <row r="120" spans="1:8" x14ac:dyDescent="0.25">
      <c r="A120" s="617" t="s">
        <v>339</v>
      </c>
      <c r="B120" s="618"/>
      <c r="C120" s="631"/>
      <c r="D120" s="621"/>
      <c r="E120" s="621"/>
      <c r="F120" s="621"/>
      <c r="G120" s="622"/>
      <c r="H120" s="652"/>
    </row>
    <row r="121" spans="1:8" x14ac:dyDescent="0.25">
      <c r="A121" s="616" t="s">
        <v>251</v>
      </c>
      <c r="C121" s="194">
        <v>100</v>
      </c>
      <c r="D121" s="117">
        <v>2.2999999999999998</v>
      </c>
      <c r="E121" s="118">
        <v>2.5</v>
      </c>
      <c r="F121" s="117">
        <v>3.6</v>
      </c>
      <c r="G121" s="118">
        <v>46</v>
      </c>
      <c r="H121" s="608" t="s">
        <v>252</v>
      </c>
    </row>
    <row r="122" spans="1:8" x14ac:dyDescent="0.25">
      <c r="A122" s="617" t="s">
        <v>217</v>
      </c>
      <c r="B122" s="209"/>
      <c r="C122" s="653" t="s">
        <v>171</v>
      </c>
      <c r="D122" s="117">
        <v>7.3</v>
      </c>
      <c r="E122" s="118">
        <v>7.54</v>
      </c>
      <c r="F122" s="117">
        <v>20.77</v>
      </c>
      <c r="G122" s="118">
        <v>180</v>
      </c>
      <c r="H122" s="608" t="s">
        <v>435</v>
      </c>
    </row>
    <row r="123" spans="1:8" x14ac:dyDescent="0.25">
      <c r="A123" s="617" t="s">
        <v>158</v>
      </c>
      <c r="B123" s="618"/>
      <c r="C123" s="619" t="s">
        <v>254</v>
      </c>
      <c r="D123" s="620">
        <v>0.05</v>
      </c>
      <c r="E123" s="621">
        <v>0.01</v>
      </c>
      <c r="F123" s="622">
        <v>4.42</v>
      </c>
      <c r="G123" s="621">
        <v>18</v>
      </c>
      <c r="H123" s="608" t="s">
        <v>248</v>
      </c>
    </row>
    <row r="124" spans="1:8" ht="16.5" thickBot="1" x14ac:dyDescent="0.3">
      <c r="A124" s="616" t="s">
        <v>38</v>
      </c>
      <c r="C124" s="194">
        <v>20</v>
      </c>
      <c r="D124" s="116">
        <v>1.6</v>
      </c>
      <c r="E124" s="115">
        <v>0.2</v>
      </c>
      <c r="F124" s="632">
        <v>9.8000000000000007</v>
      </c>
      <c r="G124" s="633">
        <v>47</v>
      </c>
      <c r="H124" s="608"/>
    </row>
    <row r="125" spans="1:8" ht="16.5" thickBot="1" x14ac:dyDescent="0.3">
      <c r="A125" s="624" t="s">
        <v>26</v>
      </c>
      <c r="B125" s="625"/>
      <c r="C125" s="626">
        <v>425</v>
      </c>
      <c r="D125" s="610">
        <f>SUM(D119:D124)</f>
        <v>12.25</v>
      </c>
      <c r="E125" s="610">
        <f>SUM(E119:E124)</f>
        <v>12.249999999999998</v>
      </c>
      <c r="F125" s="610">
        <f>SUM(F119:F124)</f>
        <v>58.59</v>
      </c>
      <c r="G125" s="610">
        <f>SUM(G119:G124)</f>
        <v>386</v>
      </c>
      <c r="H125" s="611"/>
    </row>
    <row r="126" spans="1:8" ht="16.5" thickBot="1" x14ac:dyDescent="0.3">
      <c r="A126" s="648" t="s">
        <v>60</v>
      </c>
      <c r="B126" s="601"/>
      <c r="C126" s="654">
        <f>C106+C109+C117+C125</f>
        <v>1363</v>
      </c>
      <c r="D126" s="655">
        <f>D106+D109+D117+D125</f>
        <v>37.51</v>
      </c>
      <c r="E126" s="655">
        <f>E106+E109+E117+E125</f>
        <v>40.619999999999997</v>
      </c>
      <c r="F126" s="655">
        <f>F106+F109+F117+F125</f>
        <v>185.46</v>
      </c>
      <c r="G126" s="655">
        <f>G106+G109+G117+G125</f>
        <v>1250.94</v>
      </c>
      <c r="H126" s="608"/>
    </row>
    <row r="127" spans="1:8" x14ac:dyDescent="0.25">
      <c r="C127" s="656"/>
      <c r="H127" s="640"/>
    </row>
    <row r="128" spans="1:8" ht="16.5" thickBot="1" x14ac:dyDescent="0.3">
      <c r="A128" s="600" t="s">
        <v>97</v>
      </c>
      <c r="C128" s="601"/>
      <c r="H128" s="641"/>
    </row>
    <row r="129" spans="1:8" ht="31.5" x14ac:dyDescent="0.25">
      <c r="A129" s="812" t="s">
        <v>224</v>
      </c>
      <c r="B129" s="813"/>
      <c r="C129" s="814" t="s">
        <v>220</v>
      </c>
      <c r="D129" s="817" t="s">
        <v>221</v>
      </c>
      <c r="E129" s="818"/>
      <c r="F129" s="819"/>
      <c r="G129" s="602" t="s">
        <v>4</v>
      </c>
      <c r="H129" s="603" t="s">
        <v>222</v>
      </c>
    </row>
    <row r="130" spans="1:8" ht="16.5" thickBot="1" x14ac:dyDescent="0.3">
      <c r="A130" s="808" t="s">
        <v>223</v>
      </c>
      <c r="B130" s="809"/>
      <c r="C130" s="815"/>
      <c r="D130" s="604"/>
      <c r="E130" s="605"/>
      <c r="F130" s="606"/>
      <c r="G130" s="607" t="s">
        <v>6</v>
      </c>
      <c r="H130" s="608"/>
    </row>
    <row r="131" spans="1:8" ht="16.5" thickBot="1" x14ac:dyDescent="0.3">
      <c r="A131" s="810"/>
      <c r="B131" s="811"/>
      <c r="C131" s="816"/>
      <c r="D131" s="609" t="s">
        <v>9</v>
      </c>
      <c r="E131" s="609" t="s">
        <v>10</v>
      </c>
      <c r="F131" s="610" t="s">
        <v>11</v>
      </c>
      <c r="G131" s="610" t="s">
        <v>12</v>
      </c>
      <c r="H131" s="611"/>
    </row>
    <row r="132" spans="1:8" x14ac:dyDescent="0.25">
      <c r="A132" s="612"/>
      <c r="B132" s="613" t="s">
        <v>13</v>
      </c>
      <c r="C132" s="614"/>
      <c r="D132" s="602"/>
      <c r="E132" s="602"/>
      <c r="F132" s="627"/>
      <c r="G132" s="627"/>
      <c r="H132" s="603"/>
    </row>
    <row r="133" spans="1:8" ht="31.5" x14ac:dyDescent="0.25">
      <c r="A133" s="616" t="s">
        <v>182</v>
      </c>
      <c r="C133" s="194" t="s">
        <v>242</v>
      </c>
      <c r="D133" s="623">
        <v>6.15</v>
      </c>
      <c r="E133" s="623">
        <v>5.92</v>
      </c>
      <c r="F133" s="194">
        <v>14.4</v>
      </c>
      <c r="G133" s="194">
        <v>135</v>
      </c>
      <c r="H133" s="608" t="s">
        <v>89</v>
      </c>
    </row>
    <row r="134" spans="1:8" ht="31.5" x14ac:dyDescent="0.25">
      <c r="A134" s="616" t="s">
        <v>63</v>
      </c>
      <c r="C134" s="194">
        <v>160</v>
      </c>
      <c r="D134" s="119">
        <v>2.15</v>
      </c>
      <c r="E134" s="118">
        <v>2.29</v>
      </c>
      <c r="F134" s="118">
        <v>12.09</v>
      </c>
      <c r="G134" s="119">
        <v>65.16</v>
      </c>
      <c r="H134" s="608" t="s">
        <v>317</v>
      </c>
    </row>
    <row r="135" spans="1:8" ht="32.25" thickBot="1" x14ac:dyDescent="0.3">
      <c r="A135" s="616" t="s">
        <v>23</v>
      </c>
      <c r="C135" s="114" t="s">
        <v>156</v>
      </c>
      <c r="D135" s="623">
        <v>1.9</v>
      </c>
      <c r="E135" s="194">
        <v>4.4000000000000004</v>
      </c>
      <c r="F135" s="208">
        <v>13</v>
      </c>
      <c r="G135" s="194">
        <v>99</v>
      </c>
      <c r="H135" s="608" t="s">
        <v>24</v>
      </c>
    </row>
    <row r="136" spans="1:8" ht="16.5" thickBot="1" x14ac:dyDescent="0.3">
      <c r="A136" s="624" t="s">
        <v>26</v>
      </c>
      <c r="B136" s="625"/>
      <c r="C136" s="626">
        <v>343</v>
      </c>
      <c r="D136" s="609">
        <f>SUM(D132:D135)</f>
        <v>10.200000000000001</v>
      </c>
      <c r="E136" s="609">
        <f>SUM(E132:E135)</f>
        <v>12.610000000000001</v>
      </c>
      <c r="F136" s="609">
        <f>SUM(F132:F135)</f>
        <v>39.49</v>
      </c>
      <c r="G136" s="609">
        <f>SUM(G132:G135)</f>
        <v>299.15999999999997</v>
      </c>
      <c r="H136" s="611"/>
    </row>
    <row r="137" spans="1:8" x14ac:dyDescent="0.25">
      <c r="A137" s="690" t="s">
        <v>27</v>
      </c>
      <c r="B137" s="647"/>
      <c r="C137" s="194">
        <v>125</v>
      </c>
      <c r="D137" s="119">
        <v>0.9</v>
      </c>
      <c r="E137" s="118">
        <v>0.9</v>
      </c>
      <c r="F137" s="117">
        <v>22</v>
      </c>
      <c r="G137" s="118">
        <v>91</v>
      </c>
      <c r="H137" s="608" t="s">
        <v>405</v>
      </c>
    </row>
    <row r="138" spans="1:8" ht="16.5" thickBot="1" x14ac:dyDescent="0.3">
      <c r="A138" s="616"/>
      <c r="C138" s="194"/>
      <c r="D138" s="119"/>
      <c r="E138" s="118"/>
      <c r="G138" s="118"/>
      <c r="H138" s="608"/>
    </row>
    <row r="139" spans="1:8" ht="16.5" thickBot="1" x14ac:dyDescent="0.3">
      <c r="A139" s="624" t="s">
        <v>26</v>
      </c>
      <c r="B139" s="625"/>
      <c r="C139" s="626">
        <v>125</v>
      </c>
      <c r="D139" s="609">
        <f>SUM(D137)</f>
        <v>0.9</v>
      </c>
      <c r="E139" s="609">
        <f>SUM(E137)</f>
        <v>0.9</v>
      </c>
      <c r="F139" s="609">
        <f>SUM(F137)</f>
        <v>22</v>
      </c>
      <c r="G139" s="609">
        <f>SUM(G137)</f>
        <v>91</v>
      </c>
      <c r="H139" s="611"/>
    </row>
    <row r="140" spans="1:8" ht="16.5" thickBot="1" x14ac:dyDescent="0.3">
      <c r="A140" s="612"/>
      <c r="B140" s="613"/>
      <c r="C140" s="614">
        <v>468</v>
      </c>
      <c r="D140" s="628">
        <f>D136+D139</f>
        <v>11.100000000000001</v>
      </c>
      <c r="E140" s="628">
        <f>E136+E139</f>
        <v>13.510000000000002</v>
      </c>
      <c r="F140" s="628">
        <f>F136+F139</f>
        <v>61.49</v>
      </c>
      <c r="G140" s="628">
        <f>G136+G139</f>
        <v>390.15999999999997</v>
      </c>
      <c r="H140" s="603"/>
    </row>
    <row r="141" spans="1:8" x14ac:dyDescent="0.25">
      <c r="A141" s="612"/>
      <c r="B141" s="613" t="s">
        <v>28</v>
      </c>
      <c r="C141" s="644"/>
      <c r="D141" s="628"/>
      <c r="E141" s="627"/>
      <c r="F141" s="628"/>
      <c r="G141" s="627"/>
      <c r="H141" s="603"/>
    </row>
    <row r="142" spans="1:8" ht="31.5" x14ac:dyDescent="0.25">
      <c r="A142" s="616" t="s">
        <v>118</v>
      </c>
      <c r="B142" s="263"/>
      <c r="C142" s="629">
        <v>30</v>
      </c>
      <c r="D142" s="630">
        <v>0.33</v>
      </c>
      <c r="E142" s="118">
        <v>0.06</v>
      </c>
      <c r="F142" s="630">
        <v>1.1399999999999999</v>
      </c>
      <c r="G142" s="119">
        <v>6</v>
      </c>
      <c r="H142" s="118" t="s">
        <v>440</v>
      </c>
    </row>
    <row r="143" spans="1:8" ht="31.5" x14ac:dyDescent="0.25">
      <c r="A143" s="616" t="s">
        <v>424</v>
      </c>
      <c r="B143" s="642"/>
      <c r="C143" s="649" t="s">
        <v>198</v>
      </c>
      <c r="D143" s="119">
        <v>2.9</v>
      </c>
      <c r="E143" s="119">
        <v>4.13</v>
      </c>
      <c r="F143" s="118">
        <v>14.2</v>
      </c>
      <c r="G143" s="117">
        <v>106</v>
      </c>
      <c r="H143" s="245" t="s">
        <v>189</v>
      </c>
    </row>
    <row r="144" spans="1:8" x14ac:dyDescent="0.25">
      <c r="A144" s="617" t="s">
        <v>299</v>
      </c>
      <c r="B144" s="618"/>
      <c r="C144" s="207">
        <v>130</v>
      </c>
      <c r="D144" s="631">
        <v>10</v>
      </c>
      <c r="E144" s="207">
        <v>11.5</v>
      </c>
      <c r="F144" s="631">
        <v>32</v>
      </c>
      <c r="G144" s="657">
        <v>272</v>
      </c>
      <c r="H144" s="658" t="s">
        <v>303</v>
      </c>
    </row>
    <row r="145" spans="1:8" x14ac:dyDescent="0.25">
      <c r="A145" s="616" t="s">
        <v>397</v>
      </c>
      <c r="C145" s="194">
        <v>150</v>
      </c>
      <c r="D145" s="118">
        <v>0.1</v>
      </c>
      <c r="E145" s="615">
        <v>0.1</v>
      </c>
      <c r="F145" s="117">
        <v>10.199999999999999</v>
      </c>
      <c r="G145" s="118">
        <v>42.1</v>
      </c>
      <c r="H145" s="608" t="s">
        <v>398</v>
      </c>
    </row>
    <row r="146" spans="1:8" ht="16.5" thickBot="1" x14ac:dyDescent="0.3">
      <c r="A146" s="616" t="s">
        <v>46</v>
      </c>
      <c r="C146" s="194">
        <v>30</v>
      </c>
      <c r="D146" s="194">
        <v>1.5</v>
      </c>
      <c r="E146" s="208">
        <v>0.3</v>
      </c>
      <c r="F146" s="194">
        <v>14.3</v>
      </c>
      <c r="G146" s="208">
        <v>66</v>
      </c>
      <c r="H146" s="608"/>
    </row>
    <row r="147" spans="1:8" ht="16.5" thickBot="1" x14ac:dyDescent="0.3">
      <c r="A147" s="624" t="s">
        <v>26</v>
      </c>
      <c r="B147" s="625"/>
      <c r="C147" s="626">
        <v>505</v>
      </c>
      <c r="D147" s="609">
        <f>SUM(D142:D146)</f>
        <v>14.83</v>
      </c>
      <c r="E147" s="609">
        <f>SUM(E142:E146)</f>
        <v>16.09</v>
      </c>
      <c r="F147" s="609">
        <f>SUM(F142:F146)</f>
        <v>71.84</v>
      </c>
      <c r="G147" s="609">
        <f>SUM(G142:G146)</f>
        <v>492.1</v>
      </c>
      <c r="H147" s="611"/>
    </row>
    <row r="148" spans="1:8" x14ac:dyDescent="0.25">
      <c r="A148" s="612"/>
      <c r="B148" s="613" t="s">
        <v>47</v>
      </c>
      <c r="C148" s="644"/>
      <c r="D148" s="602"/>
      <c r="E148" s="627"/>
      <c r="F148" s="628"/>
      <c r="G148" s="627"/>
      <c r="H148" s="603"/>
    </row>
    <row r="149" spans="1:8" x14ac:dyDescent="0.25">
      <c r="A149" s="617" t="s">
        <v>71</v>
      </c>
      <c r="B149" s="209"/>
      <c r="C149" s="631">
        <v>10</v>
      </c>
      <c r="D149" s="621">
        <v>1</v>
      </c>
      <c r="E149" s="621">
        <v>0.5</v>
      </c>
      <c r="F149" s="621">
        <v>7.5</v>
      </c>
      <c r="G149" s="622">
        <v>25</v>
      </c>
      <c r="H149" s="652"/>
    </row>
    <row r="150" spans="1:8" x14ac:dyDescent="0.25">
      <c r="A150" s="617" t="s">
        <v>307</v>
      </c>
      <c r="B150" s="209"/>
      <c r="C150" s="631"/>
      <c r="D150" s="621"/>
      <c r="E150" s="621"/>
      <c r="F150" s="621"/>
      <c r="G150" s="622"/>
      <c r="H150" s="652"/>
    </row>
    <row r="151" spans="1:8" x14ac:dyDescent="0.25">
      <c r="A151" s="616" t="s">
        <v>54</v>
      </c>
      <c r="C151" s="194">
        <v>100</v>
      </c>
      <c r="D151" s="194">
        <v>3.36</v>
      </c>
      <c r="E151" s="194">
        <v>2.5</v>
      </c>
      <c r="F151" s="208">
        <v>4.5999999999999996</v>
      </c>
      <c r="G151" s="194">
        <v>61.8</v>
      </c>
      <c r="H151" s="608" t="s">
        <v>157</v>
      </c>
    </row>
    <row r="152" spans="1:8" x14ac:dyDescent="0.25">
      <c r="A152" s="616" t="s">
        <v>293</v>
      </c>
      <c r="C152" s="194" t="s">
        <v>354</v>
      </c>
      <c r="D152" s="117">
        <v>4.97</v>
      </c>
      <c r="E152" s="118">
        <v>7.86</v>
      </c>
      <c r="F152" s="117">
        <v>19.989999999999998</v>
      </c>
      <c r="G152" s="119">
        <v>147</v>
      </c>
      <c r="H152" s="608" t="s">
        <v>309</v>
      </c>
    </row>
    <row r="153" spans="1:8" x14ac:dyDescent="0.25">
      <c r="A153" s="616" t="s">
        <v>75</v>
      </c>
      <c r="B153" s="642"/>
      <c r="C153" s="649" t="s">
        <v>304</v>
      </c>
      <c r="D153" s="119">
        <v>0.09</v>
      </c>
      <c r="E153" s="118">
        <v>0.01</v>
      </c>
      <c r="F153" s="117">
        <v>8.5</v>
      </c>
      <c r="G153" s="119">
        <v>34.5</v>
      </c>
      <c r="H153" s="608" t="s">
        <v>162</v>
      </c>
    </row>
    <row r="154" spans="1:8" ht="16.5" thickBot="1" x14ac:dyDescent="0.3">
      <c r="A154" s="616" t="s">
        <v>38</v>
      </c>
      <c r="C154" s="194">
        <v>20</v>
      </c>
      <c r="D154" s="116">
        <v>1.6</v>
      </c>
      <c r="E154" s="115">
        <v>0.2</v>
      </c>
      <c r="F154" s="632">
        <v>9.8000000000000007</v>
      </c>
      <c r="G154" s="633">
        <v>47</v>
      </c>
      <c r="H154" s="608"/>
    </row>
    <row r="155" spans="1:8" ht="16.5" thickBot="1" x14ac:dyDescent="0.3">
      <c r="A155" s="634" t="s">
        <v>26</v>
      </c>
      <c r="B155" s="635"/>
      <c r="C155" s="645">
        <v>398</v>
      </c>
      <c r="D155" s="637">
        <f>SUM(D149:D154)</f>
        <v>11.019999999999998</v>
      </c>
      <c r="E155" s="637">
        <f>SUM(E149:E154)</f>
        <v>11.069999999999999</v>
      </c>
      <c r="F155" s="637">
        <f>SUM(F149:F154)</f>
        <v>50.39</v>
      </c>
      <c r="G155" s="637">
        <f>SUM(G149:G154)</f>
        <v>315.3</v>
      </c>
      <c r="H155" s="611"/>
    </row>
    <row r="156" spans="1:8" ht="16.5" thickBot="1" x14ac:dyDescent="0.3">
      <c r="A156" s="634" t="s">
        <v>60</v>
      </c>
      <c r="B156" s="635"/>
      <c r="C156" s="645">
        <f>C136+C139+C147+C155</f>
        <v>1371</v>
      </c>
      <c r="D156" s="636">
        <f>D136+D139+D147+D155</f>
        <v>36.949999999999996</v>
      </c>
      <c r="E156" s="636">
        <f>E136+E139+E147+E155</f>
        <v>40.67</v>
      </c>
      <c r="F156" s="636">
        <f>F136+F139+F147+F155</f>
        <v>183.72000000000003</v>
      </c>
      <c r="G156" s="636">
        <f>G136+G139+G147+G155</f>
        <v>1197.56</v>
      </c>
      <c r="H156" s="611"/>
    </row>
    <row r="157" spans="1:8" x14ac:dyDescent="0.25">
      <c r="A157" s="599"/>
      <c r="B157" s="209"/>
      <c r="C157" s="659"/>
      <c r="D157" s="660"/>
      <c r="E157" s="622"/>
      <c r="F157" s="622"/>
      <c r="G157" s="622"/>
      <c r="H157" s="640"/>
    </row>
    <row r="158" spans="1:8" x14ac:dyDescent="0.25">
      <c r="B158" s="824" t="s">
        <v>164</v>
      </c>
      <c r="C158" s="824"/>
      <c r="D158" s="824"/>
      <c r="E158" s="824"/>
      <c r="F158" s="824"/>
      <c r="H158" s="301"/>
    </row>
    <row r="159" spans="1:8" ht="16.5" thickBot="1" x14ac:dyDescent="0.3">
      <c r="A159" s="600" t="s">
        <v>105</v>
      </c>
      <c r="B159" s="601"/>
      <c r="C159" s="601"/>
      <c r="H159" s="301"/>
    </row>
    <row r="160" spans="1:8" ht="31.5" x14ac:dyDescent="0.25">
      <c r="A160" s="812" t="s">
        <v>224</v>
      </c>
      <c r="B160" s="813"/>
      <c r="C160" s="814" t="s">
        <v>220</v>
      </c>
      <c r="D160" s="817" t="s">
        <v>221</v>
      </c>
      <c r="E160" s="818"/>
      <c r="F160" s="819"/>
      <c r="G160" s="602" t="s">
        <v>4</v>
      </c>
      <c r="H160" s="603" t="s">
        <v>222</v>
      </c>
    </row>
    <row r="161" spans="1:8" ht="16.5" thickBot="1" x14ac:dyDescent="0.3">
      <c r="A161" s="808" t="s">
        <v>223</v>
      </c>
      <c r="B161" s="809"/>
      <c r="C161" s="815"/>
      <c r="D161" s="604"/>
      <c r="E161" s="605"/>
      <c r="F161" s="606"/>
      <c r="G161" s="607" t="s">
        <v>6</v>
      </c>
      <c r="H161" s="608"/>
    </row>
    <row r="162" spans="1:8" ht="16.5" thickBot="1" x14ac:dyDescent="0.3">
      <c r="A162" s="810"/>
      <c r="B162" s="811"/>
      <c r="C162" s="816"/>
      <c r="D162" s="609" t="s">
        <v>9</v>
      </c>
      <c r="E162" s="609" t="s">
        <v>10</v>
      </c>
      <c r="F162" s="610" t="s">
        <v>11</v>
      </c>
      <c r="G162" s="610" t="s">
        <v>12</v>
      </c>
      <c r="H162" s="611"/>
    </row>
    <row r="163" spans="1:8" x14ac:dyDescent="0.25">
      <c r="A163" s="616"/>
      <c r="B163" s="113" t="s">
        <v>13</v>
      </c>
      <c r="C163" s="194"/>
      <c r="D163" s="119"/>
      <c r="E163" s="118"/>
      <c r="F163" s="615"/>
      <c r="G163" s="119"/>
      <c r="H163" s="608"/>
    </row>
    <row r="164" spans="1:8" ht="31.5" x14ac:dyDescent="0.25">
      <c r="A164" s="616" t="s">
        <v>172</v>
      </c>
      <c r="C164" s="194" t="s">
        <v>242</v>
      </c>
      <c r="D164" s="118">
        <v>5</v>
      </c>
      <c r="E164" s="118">
        <v>5.63</v>
      </c>
      <c r="F164" s="118">
        <v>16.5</v>
      </c>
      <c r="G164" s="118">
        <v>136</v>
      </c>
      <c r="H164" s="608" t="s">
        <v>188</v>
      </c>
    </row>
    <row r="165" spans="1:8" x14ac:dyDescent="0.25">
      <c r="A165" s="617" t="s">
        <v>91</v>
      </c>
      <c r="B165" s="209"/>
      <c r="C165" s="631" t="s">
        <v>254</v>
      </c>
      <c r="D165" s="620">
        <v>2.2999999999999998</v>
      </c>
      <c r="E165" s="621">
        <v>2</v>
      </c>
      <c r="F165" s="622">
        <v>11.9</v>
      </c>
      <c r="G165" s="621">
        <v>74.8</v>
      </c>
      <c r="H165" s="608" t="s">
        <v>163</v>
      </c>
    </row>
    <row r="166" spans="1:8" ht="16.5" thickBot="1" x14ac:dyDescent="0.3">
      <c r="A166" s="616" t="s">
        <v>159</v>
      </c>
      <c r="C166" s="114" t="s">
        <v>308</v>
      </c>
      <c r="D166" s="119">
        <v>3.5</v>
      </c>
      <c r="E166" s="118">
        <v>5.95</v>
      </c>
      <c r="F166" s="117">
        <v>12.9</v>
      </c>
      <c r="G166" s="119">
        <v>119.6</v>
      </c>
      <c r="H166" s="608" t="s">
        <v>160</v>
      </c>
    </row>
    <row r="167" spans="1:8" ht="16.5" thickBot="1" x14ac:dyDescent="0.3">
      <c r="A167" s="624" t="s">
        <v>26</v>
      </c>
      <c r="B167" s="625"/>
      <c r="C167" s="626">
        <v>350</v>
      </c>
      <c r="D167" s="609">
        <f>SUM(D163:D166)</f>
        <v>10.8</v>
      </c>
      <c r="E167" s="609">
        <f>SUM(E163:E166)</f>
        <v>13.58</v>
      </c>
      <c r="F167" s="609">
        <f>SUM(F163:F166)</f>
        <v>41.3</v>
      </c>
      <c r="G167" s="609">
        <f>SUM(G163:G166)</f>
        <v>330.4</v>
      </c>
      <c r="H167" s="611"/>
    </row>
    <row r="168" spans="1:8" x14ac:dyDescent="0.25">
      <c r="A168" s="616" t="s">
        <v>48</v>
      </c>
      <c r="C168" s="194">
        <v>85</v>
      </c>
      <c r="D168" s="119">
        <v>0.34</v>
      </c>
      <c r="E168" s="118">
        <v>0.34</v>
      </c>
      <c r="F168" s="117">
        <v>10.199999999999999</v>
      </c>
      <c r="G168" s="118">
        <v>45</v>
      </c>
      <c r="H168" s="608" t="s">
        <v>270</v>
      </c>
    </row>
    <row r="169" spans="1:8" ht="16.5" thickBot="1" x14ac:dyDescent="0.3">
      <c r="A169" s="616"/>
      <c r="C169" s="194"/>
      <c r="D169" s="119"/>
      <c r="E169" s="118"/>
      <c r="G169" s="118"/>
      <c r="H169" s="608"/>
    </row>
    <row r="170" spans="1:8" ht="16.5" thickBot="1" x14ac:dyDescent="0.3">
      <c r="A170" s="624" t="s">
        <v>26</v>
      </c>
      <c r="B170" s="625"/>
      <c r="C170" s="626">
        <f>SUM(C168:C168)</f>
        <v>85</v>
      </c>
      <c r="D170" s="609">
        <f>SUM(D168)</f>
        <v>0.34</v>
      </c>
      <c r="E170" s="609">
        <f>SUM(E168)</f>
        <v>0.34</v>
      </c>
      <c r="F170" s="609">
        <f>SUM(F168)</f>
        <v>10.199999999999999</v>
      </c>
      <c r="G170" s="609">
        <f>SUM(G168)</f>
        <v>45</v>
      </c>
      <c r="H170" s="611"/>
    </row>
    <row r="171" spans="1:8" ht="16.5" thickBot="1" x14ac:dyDescent="0.3">
      <c r="A171" s="612"/>
      <c r="B171" s="613"/>
      <c r="C171" s="614">
        <v>435</v>
      </c>
      <c r="D171" s="602">
        <f>D167+D170</f>
        <v>11.14</v>
      </c>
      <c r="E171" s="602">
        <v>12.3</v>
      </c>
      <c r="F171" s="602">
        <f>F167+F170</f>
        <v>51.5</v>
      </c>
      <c r="G171" s="602">
        <v>365</v>
      </c>
      <c r="H171" s="608"/>
    </row>
    <row r="172" spans="1:8" x14ac:dyDescent="0.25">
      <c r="A172" s="612"/>
      <c r="B172" s="613" t="s">
        <v>28</v>
      </c>
      <c r="C172" s="644"/>
      <c r="D172" s="602"/>
      <c r="E172" s="602"/>
      <c r="F172" s="627"/>
      <c r="G172" s="628"/>
      <c r="H172" s="603"/>
    </row>
    <row r="173" spans="1:8" x14ac:dyDescent="0.25">
      <c r="A173" s="112" t="s">
        <v>325</v>
      </c>
      <c r="B173" s="263"/>
      <c r="C173" s="629">
        <v>30</v>
      </c>
      <c r="D173" s="630">
        <v>0.42</v>
      </c>
      <c r="E173" s="118">
        <v>1.5</v>
      </c>
      <c r="F173" s="630">
        <v>2.7</v>
      </c>
      <c r="G173" s="119">
        <v>26</v>
      </c>
      <c r="H173" s="245" t="s">
        <v>326</v>
      </c>
    </row>
    <row r="174" spans="1:8" ht="31.5" x14ac:dyDescent="0.25">
      <c r="A174" s="112" t="s">
        <v>425</v>
      </c>
      <c r="C174" s="114" t="s">
        <v>198</v>
      </c>
      <c r="D174" s="194">
        <v>2.67</v>
      </c>
      <c r="E174" s="208">
        <v>3.38</v>
      </c>
      <c r="F174" s="194">
        <v>17.7</v>
      </c>
      <c r="G174" s="208">
        <v>112</v>
      </c>
      <c r="H174" s="608" t="s">
        <v>328</v>
      </c>
    </row>
    <row r="175" spans="1:8" ht="31.5" x14ac:dyDescent="0.25">
      <c r="A175" s="616" t="s">
        <v>250</v>
      </c>
      <c r="B175" s="642"/>
      <c r="C175" s="643">
        <v>50</v>
      </c>
      <c r="D175" s="119">
        <v>6.4</v>
      </c>
      <c r="E175" s="118">
        <v>8.5</v>
      </c>
      <c r="F175" s="117">
        <v>5.2</v>
      </c>
      <c r="G175" s="119">
        <v>123</v>
      </c>
      <c r="H175" s="245" t="s">
        <v>300</v>
      </c>
    </row>
    <row r="176" spans="1:8" x14ac:dyDescent="0.25">
      <c r="A176" s="616" t="s">
        <v>102</v>
      </c>
      <c r="C176" s="114" t="s">
        <v>255</v>
      </c>
      <c r="D176" s="117">
        <v>4.0999999999999996</v>
      </c>
      <c r="E176" s="118">
        <v>3</v>
      </c>
      <c r="F176" s="117">
        <v>25</v>
      </c>
      <c r="G176" s="119">
        <v>143.4</v>
      </c>
      <c r="H176" s="608" t="s">
        <v>204</v>
      </c>
    </row>
    <row r="177" spans="1:8" x14ac:dyDescent="0.25">
      <c r="A177" s="616" t="s">
        <v>331</v>
      </c>
      <c r="C177" s="194">
        <v>150</v>
      </c>
      <c r="D177" s="119"/>
      <c r="E177" s="118"/>
      <c r="F177" s="117">
        <v>8.34</v>
      </c>
      <c r="G177" s="119">
        <v>33.340000000000003</v>
      </c>
      <c r="H177" s="608" t="s">
        <v>336</v>
      </c>
    </row>
    <row r="178" spans="1:8" ht="16.5" thickBot="1" x14ac:dyDescent="0.3">
      <c r="A178" s="616" t="s">
        <v>46</v>
      </c>
      <c r="C178" s="194">
        <v>30</v>
      </c>
      <c r="D178" s="194">
        <v>1.5</v>
      </c>
      <c r="E178" s="208">
        <v>0.3</v>
      </c>
      <c r="F178" s="194">
        <v>14.3</v>
      </c>
      <c r="G178" s="208">
        <v>66</v>
      </c>
      <c r="H178" s="608"/>
    </row>
    <row r="179" spans="1:8" ht="16.5" thickBot="1" x14ac:dyDescent="0.3">
      <c r="A179" s="624" t="s">
        <v>26</v>
      </c>
      <c r="B179" s="625"/>
      <c r="C179" s="661" t="s">
        <v>356</v>
      </c>
      <c r="D179" s="610">
        <f>SUM(D173:D178)</f>
        <v>15.09</v>
      </c>
      <c r="E179" s="610">
        <f>SUM(E173:E178)</f>
        <v>16.68</v>
      </c>
      <c r="F179" s="610">
        <f>SUM(F173:F178)</f>
        <v>73.239999999999995</v>
      </c>
      <c r="G179" s="610">
        <f>SUM(G173:G178)</f>
        <v>503.74</v>
      </c>
      <c r="H179" s="611"/>
    </row>
    <row r="180" spans="1:8" x14ac:dyDescent="0.25">
      <c r="A180" s="616"/>
      <c r="B180" s="647" t="s">
        <v>47</v>
      </c>
      <c r="C180" s="644"/>
      <c r="D180" s="118"/>
      <c r="E180" s="118"/>
      <c r="F180" s="118"/>
      <c r="G180" s="119"/>
      <c r="H180" s="608"/>
    </row>
    <row r="181" spans="1:8" ht="31.5" x14ac:dyDescent="0.25">
      <c r="A181" s="616" t="s">
        <v>344</v>
      </c>
      <c r="B181" s="642"/>
      <c r="C181" s="643">
        <v>40</v>
      </c>
      <c r="D181" s="623">
        <v>3.04</v>
      </c>
      <c r="E181" s="623">
        <v>3.84</v>
      </c>
      <c r="F181" s="194">
        <v>17.84</v>
      </c>
      <c r="G181" s="623">
        <v>118.4</v>
      </c>
      <c r="H181" s="608" t="s">
        <v>346</v>
      </c>
    </row>
    <row r="182" spans="1:8" x14ac:dyDescent="0.25">
      <c r="A182" s="617" t="s">
        <v>72</v>
      </c>
      <c r="B182" s="618"/>
      <c r="C182" s="619">
        <v>100</v>
      </c>
      <c r="D182" s="621">
        <v>3</v>
      </c>
      <c r="E182" s="621">
        <v>2.5</v>
      </c>
      <c r="F182" s="621">
        <v>4.2</v>
      </c>
      <c r="G182" s="621">
        <v>55.6</v>
      </c>
      <c r="H182" s="608" t="s">
        <v>157</v>
      </c>
    </row>
    <row r="183" spans="1:8" ht="31.5" x14ac:dyDescent="0.25">
      <c r="A183" s="616" t="s">
        <v>301</v>
      </c>
      <c r="B183" s="642"/>
      <c r="C183" s="649" t="s">
        <v>255</v>
      </c>
      <c r="D183" s="117">
        <v>5.5</v>
      </c>
      <c r="E183" s="118">
        <v>7.5</v>
      </c>
      <c r="F183" s="117">
        <v>24</v>
      </c>
      <c r="G183" s="118">
        <v>185</v>
      </c>
      <c r="H183" s="608" t="s">
        <v>302</v>
      </c>
    </row>
    <row r="184" spans="1:8" x14ac:dyDescent="0.25">
      <c r="A184" s="616" t="s">
        <v>312</v>
      </c>
      <c r="B184" s="642"/>
      <c r="C184" s="643">
        <v>150</v>
      </c>
      <c r="D184" s="119">
        <v>0.5</v>
      </c>
      <c r="E184" s="118">
        <v>2.5000000000000001E-2</v>
      </c>
      <c r="F184" s="117">
        <v>12.5</v>
      </c>
      <c r="G184" s="118">
        <v>52.1</v>
      </c>
      <c r="H184" s="608" t="s">
        <v>313</v>
      </c>
    </row>
    <row r="185" spans="1:8" ht="16.5" thickBot="1" x14ac:dyDescent="0.3">
      <c r="A185" s="616" t="s">
        <v>38</v>
      </c>
      <c r="B185" s="662"/>
      <c r="C185" s="643">
        <v>20</v>
      </c>
      <c r="D185" s="116">
        <v>1.6</v>
      </c>
      <c r="E185" s="115">
        <v>0.2</v>
      </c>
      <c r="F185" s="632">
        <v>9.8000000000000007</v>
      </c>
      <c r="G185" s="633">
        <v>47</v>
      </c>
      <c r="H185" s="608"/>
    </row>
    <row r="186" spans="1:8" ht="16.5" thickBot="1" x14ac:dyDescent="0.3">
      <c r="A186" s="624" t="s">
        <v>26</v>
      </c>
      <c r="B186" s="625"/>
      <c r="C186" s="626">
        <v>420</v>
      </c>
      <c r="D186" s="610">
        <f>SUM(D181:D185)</f>
        <v>13.639999999999999</v>
      </c>
      <c r="E186" s="610">
        <f>SUM(E181:E185)</f>
        <v>14.065</v>
      </c>
      <c r="F186" s="609">
        <f>SUM(F181:F185)</f>
        <v>68.34</v>
      </c>
      <c r="G186" s="646">
        <f>SUM(G181:G185)</f>
        <v>458.1</v>
      </c>
      <c r="H186" s="611"/>
    </row>
    <row r="187" spans="1:8" ht="16.5" thickBot="1" x14ac:dyDescent="0.3">
      <c r="A187" s="624" t="s">
        <v>60</v>
      </c>
      <c r="B187" s="625"/>
      <c r="C187" s="626">
        <f>C167+C179+C186</f>
        <v>1305</v>
      </c>
      <c r="D187" s="663">
        <f>D167+D170+D179+D186</f>
        <v>39.869999999999997</v>
      </c>
      <c r="E187" s="609">
        <f>E167+E170+E179+E186</f>
        <v>44.664999999999999</v>
      </c>
      <c r="F187" s="609">
        <f>F167+F170+F179+F186</f>
        <v>193.07999999999998</v>
      </c>
      <c r="G187" s="646">
        <f>G167+G170+G179+G186</f>
        <v>1337.24</v>
      </c>
      <c r="H187" s="611"/>
    </row>
    <row r="188" spans="1:8" x14ac:dyDescent="0.25">
      <c r="C188" s="639"/>
      <c r="H188" s="640"/>
    </row>
    <row r="189" spans="1:8" ht="16.5" thickBot="1" x14ac:dyDescent="0.3">
      <c r="A189" s="600" t="s">
        <v>108</v>
      </c>
      <c r="C189" s="601"/>
      <c r="H189" s="641"/>
    </row>
    <row r="190" spans="1:8" ht="31.5" x14ac:dyDescent="0.25">
      <c r="A190" s="812" t="s">
        <v>224</v>
      </c>
      <c r="B190" s="813"/>
      <c r="C190" s="814" t="s">
        <v>220</v>
      </c>
      <c r="D190" s="817" t="s">
        <v>221</v>
      </c>
      <c r="E190" s="818"/>
      <c r="F190" s="819"/>
      <c r="G190" s="602" t="s">
        <v>4</v>
      </c>
      <c r="H190" s="603" t="s">
        <v>222</v>
      </c>
    </row>
    <row r="191" spans="1:8" ht="16.5" thickBot="1" x14ac:dyDescent="0.3">
      <c r="A191" s="808" t="s">
        <v>223</v>
      </c>
      <c r="B191" s="809"/>
      <c r="C191" s="815"/>
      <c r="D191" s="604"/>
      <c r="E191" s="605"/>
      <c r="F191" s="606"/>
      <c r="G191" s="607" t="s">
        <v>6</v>
      </c>
      <c r="H191" s="608"/>
    </row>
    <row r="192" spans="1:8" ht="16.5" thickBot="1" x14ac:dyDescent="0.3">
      <c r="A192" s="810"/>
      <c r="B192" s="811"/>
      <c r="C192" s="816"/>
      <c r="D192" s="609" t="s">
        <v>9</v>
      </c>
      <c r="E192" s="609" t="s">
        <v>10</v>
      </c>
      <c r="F192" s="610" t="s">
        <v>11</v>
      </c>
      <c r="G192" s="610" t="s">
        <v>12</v>
      </c>
      <c r="H192" s="611"/>
    </row>
    <row r="193" spans="1:8" x14ac:dyDescent="0.25">
      <c r="A193" s="612"/>
      <c r="B193" s="613" t="s">
        <v>13</v>
      </c>
      <c r="C193" s="194"/>
      <c r="D193" s="602"/>
      <c r="E193" s="627"/>
      <c r="F193" s="628"/>
      <c r="G193" s="627"/>
      <c r="H193" s="603"/>
    </row>
    <row r="194" spans="1:8" ht="31.5" x14ac:dyDescent="0.25">
      <c r="A194" s="616" t="s">
        <v>374</v>
      </c>
      <c r="B194" s="642"/>
      <c r="C194" s="194" t="s">
        <v>242</v>
      </c>
      <c r="D194" s="119">
        <v>7.16</v>
      </c>
      <c r="E194" s="119">
        <v>6.63</v>
      </c>
      <c r="F194" s="118">
        <v>15.15</v>
      </c>
      <c r="G194" s="119">
        <v>149</v>
      </c>
      <c r="H194" s="608" t="s">
        <v>186</v>
      </c>
    </row>
    <row r="195" spans="1:8" ht="31.5" x14ac:dyDescent="0.25">
      <c r="A195" s="616" t="s">
        <v>21</v>
      </c>
      <c r="C195" s="194" t="s">
        <v>234</v>
      </c>
      <c r="D195" s="623">
        <v>1.1599999999999999</v>
      </c>
      <c r="E195" s="194">
        <v>1.28</v>
      </c>
      <c r="F195" s="194">
        <v>11.4</v>
      </c>
      <c r="G195" s="194">
        <v>62</v>
      </c>
      <c r="H195" s="608" t="s">
        <v>318</v>
      </c>
    </row>
    <row r="196" spans="1:8" ht="32.25" thickBot="1" x14ac:dyDescent="0.3">
      <c r="A196" s="616" t="s">
        <v>23</v>
      </c>
      <c r="C196" s="114" t="s">
        <v>156</v>
      </c>
      <c r="D196" s="623">
        <v>1.9</v>
      </c>
      <c r="E196" s="194">
        <v>4.4000000000000004</v>
      </c>
      <c r="F196" s="208">
        <v>13</v>
      </c>
      <c r="G196" s="194">
        <v>99</v>
      </c>
      <c r="H196" s="608" t="s">
        <v>24</v>
      </c>
    </row>
    <row r="197" spans="1:8" ht="16.5" thickBot="1" x14ac:dyDescent="0.3">
      <c r="A197" s="624" t="s">
        <v>26</v>
      </c>
      <c r="B197" s="625"/>
      <c r="C197" s="626">
        <v>355</v>
      </c>
      <c r="D197" s="610">
        <f>SUM(D193:D196)</f>
        <v>10.220000000000001</v>
      </c>
      <c r="E197" s="610">
        <f>SUM(E193:E196)</f>
        <v>12.31</v>
      </c>
      <c r="F197" s="610">
        <f>SUM(F193:F196)</f>
        <v>39.549999999999997</v>
      </c>
      <c r="G197" s="610">
        <f>SUM(G193:G196)</f>
        <v>310</v>
      </c>
      <c r="H197" s="611"/>
    </row>
    <row r="198" spans="1:8" x14ac:dyDescent="0.25">
      <c r="A198" s="616" t="s">
        <v>27</v>
      </c>
      <c r="C198" s="194">
        <v>125</v>
      </c>
      <c r="D198" s="119">
        <v>0.9</v>
      </c>
      <c r="E198" s="118">
        <v>0.8</v>
      </c>
      <c r="F198" s="117">
        <v>22</v>
      </c>
      <c r="G198" s="118">
        <v>91</v>
      </c>
      <c r="H198" s="608" t="s">
        <v>406</v>
      </c>
    </row>
    <row r="199" spans="1:8" ht="16.5" thickBot="1" x14ac:dyDescent="0.3">
      <c r="A199" s="616"/>
      <c r="C199" s="194"/>
      <c r="D199" s="119"/>
      <c r="E199" s="118"/>
      <c r="G199" s="118"/>
      <c r="H199" s="608"/>
    </row>
    <row r="200" spans="1:8" ht="16.5" thickBot="1" x14ac:dyDescent="0.3">
      <c r="A200" s="624" t="s">
        <v>26</v>
      </c>
      <c r="B200" s="625"/>
      <c r="C200" s="626">
        <v>125</v>
      </c>
      <c r="D200" s="609">
        <f>SUM(D198:D199)</f>
        <v>0.9</v>
      </c>
      <c r="E200" s="609">
        <f>SUM(E198:E199)</f>
        <v>0.8</v>
      </c>
      <c r="F200" s="609">
        <f>SUM(F198:F199)</f>
        <v>22</v>
      </c>
      <c r="G200" s="609">
        <f>SUM(G198:G199)</f>
        <v>91</v>
      </c>
      <c r="H200" s="611"/>
    </row>
    <row r="201" spans="1:8" ht="16.5" thickBot="1" x14ac:dyDescent="0.3">
      <c r="A201" s="612"/>
      <c r="B201" s="613"/>
      <c r="C201" s="614">
        <v>480</v>
      </c>
      <c r="D201" s="628">
        <f>D197+D200</f>
        <v>11.120000000000001</v>
      </c>
      <c r="E201" s="628">
        <f t="shared" ref="E201:G201" si="0">E197+E200</f>
        <v>13.110000000000001</v>
      </c>
      <c r="F201" s="628">
        <f t="shared" si="0"/>
        <v>61.55</v>
      </c>
      <c r="G201" s="628">
        <f t="shared" si="0"/>
        <v>401</v>
      </c>
      <c r="H201" s="603"/>
    </row>
    <row r="202" spans="1:8" x14ac:dyDescent="0.25">
      <c r="A202" s="612"/>
      <c r="B202" s="613" t="s">
        <v>28</v>
      </c>
      <c r="C202" s="644"/>
      <c r="D202" s="628"/>
      <c r="E202" s="627"/>
      <c r="F202" s="628"/>
      <c r="G202" s="627"/>
      <c r="H202" s="603"/>
    </row>
    <row r="203" spans="1:8" x14ac:dyDescent="0.25">
      <c r="A203" s="112" t="s">
        <v>427</v>
      </c>
      <c r="C203" s="194">
        <v>30</v>
      </c>
      <c r="D203" s="117">
        <v>0.36</v>
      </c>
      <c r="E203" s="118">
        <v>1.5</v>
      </c>
      <c r="F203" s="117">
        <v>2.52</v>
      </c>
      <c r="G203" s="119">
        <v>25</v>
      </c>
      <c r="H203" s="608" t="s">
        <v>447</v>
      </c>
    </row>
    <row r="204" spans="1:8" ht="47.25" x14ac:dyDescent="0.25">
      <c r="A204" s="616" t="s">
        <v>383</v>
      </c>
      <c r="B204" s="642"/>
      <c r="C204" s="649" t="s">
        <v>196</v>
      </c>
      <c r="D204" s="118">
        <v>2.87</v>
      </c>
      <c r="E204" s="118">
        <v>3.2</v>
      </c>
      <c r="F204" s="117">
        <v>15.49</v>
      </c>
      <c r="G204" s="118">
        <v>102</v>
      </c>
      <c r="H204" s="245" t="s">
        <v>442</v>
      </c>
    </row>
    <row r="205" spans="1:8" ht="31.5" x14ac:dyDescent="0.25">
      <c r="A205" s="616" t="s">
        <v>412</v>
      </c>
      <c r="B205" s="618"/>
      <c r="C205" s="664">
        <v>50</v>
      </c>
      <c r="D205" s="620">
        <v>6.14</v>
      </c>
      <c r="E205" s="621">
        <v>7.86</v>
      </c>
      <c r="F205" s="665">
        <v>8.57</v>
      </c>
      <c r="G205" s="620">
        <v>130</v>
      </c>
      <c r="H205" s="245" t="s">
        <v>448</v>
      </c>
    </row>
    <row r="206" spans="1:8" x14ac:dyDescent="0.25">
      <c r="A206" s="617" t="s">
        <v>413</v>
      </c>
      <c r="B206" s="618"/>
      <c r="C206" s="664">
        <v>110</v>
      </c>
      <c r="D206" s="620">
        <v>3.13</v>
      </c>
      <c r="E206" s="621">
        <v>3.76</v>
      </c>
      <c r="F206" s="665">
        <v>13.03</v>
      </c>
      <c r="G206" s="620">
        <v>131.15</v>
      </c>
      <c r="H206" s="245" t="s">
        <v>203</v>
      </c>
    </row>
    <row r="207" spans="1:8" x14ac:dyDescent="0.25">
      <c r="A207" s="616" t="s">
        <v>397</v>
      </c>
      <c r="C207" s="194">
        <v>150</v>
      </c>
      <c r="D207" s="119">
        <v>0.1</v>
      </c>
      <c r="E207" s="118">
        <v>0.1</v>
      </c>
      <c r="F207" s="117">
        <v>10.199999999999999</v>
      </c>
      <c r="G207" s="118">
        <v>42.1</v>
      </c>
      <c r="H207" s="608" t="s">
        <v>398</v>
      </c>
    </row>
    <row r="208" spans="1:8" ht="16.5" thickBot="1" x14ac:dyDescent="0.3">
      <c r="A208" s="616" t="s">
        <v>46</v>
      </c>
      <c r="C208" s="194">
        <v>30</v>
      </c>
      <c r="D208" s="194">
        <v>1.5</v>
      </c>
      <c r="E208" s="208">
        <v>0.3</v>
      </c>
      <c r="F208" s="194">
        <v>14.3</v>
      </c>
      <c r="G208" s="208">
        <v>66</v>
      </c>
      <c r="H208" s="608"/>
    </row>
    <row r="209" spans="1:8" ht="16.5" thickBot="1" x14ac:dyDescent="0.3">
      <c r="A209" s="624" t="s">
        <v>26</v>
      </c>
      <c r="B209" s="625"/>
      <c r="C209" s="626">
        <v>525</v>
      </c>
      <c r="D209" s="610">
        <f>SUM(D203:D208)</f>
        <v>14.1</v>
      </c>
      <c r="E209" s="610">
        <f>SUM(E203:E208)</f>
        <v>16.720000000000002</v>
      </c>
      <c r="F209" s="610">
        <f>SUM(F203:F208)</f>
        <v>64.11</v>
      </c>
      <c r="G209" s="610">
        <f>SUM(G203:G208)</f>
        <v>496.25</v>
      </c>
      <c r="H209" s="611"/>
    </row>
    <row r="210" spans="1:8" x14ac:dyDescent="0.25">
      <c r="A210" s="612"/>
      <c r="B210" s="613" t="s">
        <v>47</v>
      </c>
      <c r="C210" s="644"/>
      <c r="D210" s="627"/>
      <c r="E210" s="627"/>
      <c r="F210" s="627"/>
      <c r="G210" s="627"/>
      <c r="H210" s="603"/>
    </row>
    <row r="211" spans="1:8" x14ac:dyDescent="0.25">
      <c r="A211" s="616" t="s">
        <v>71</v>
      </c>
      <c r="C211" s="194">
        <v>10</v>
      </c>
      <c r="D211" s="621">
        <v>0.8</v>
      </c>
      <c r="E211" s="621">
        <v>2.6</v>
      </c>
      <c r="F211" s="621">
        <v>13.4</v>
      </c>
      <c r="G211" s="666">
        <v>78</v>
      </c>
      <c r="H211" s="608"/>
    </row>
    <row r="212" spans="1:8" x14ac:dyDescent="0.25">
      <c r="A212" s="688" t="s">
        <v>370</v>
      </c>
      <c r="B212" s="642"/>
      <c r="C212" s="194"/>
      <c r="D212" s="118"/>
      <c r="E212" s="615"/>
      <c r="F212" s="615"/>
      <c r="G212" s="615"/>
      <c r="H212" s="608"/>
    </row>
    <row r="213" spans="1:8" x14ac:dyDescent="0.25">
      <c r="A213" s="616" t="s">
        <v>251</v>
      </c>
      <c r="C213" s="194">
        <v>100</v>
      </c>
      <c r="D213" s="117">
        <v>2.2999999999999998</v>
      </c>
      <c r="E213" s="118">
        <v>2.5</v>
      </c>
      <c r="F213" s="117">
        <v>3.6</v>
      </c>
      <c r="G213" s="118">
        <v>46</v>
      </c>
      <c r="H213" s="608" t="s">
        <v>252</v>
      </c>
    </row>
    <row r="214" spans="1:8" ht="31.5" x14ac:dyDescent="0.25">
      <c r="A214" s="616" t="s">
        <v>366</v>
      </c>
      <c r="B214" s="209"/>
      <c r="C214" s="653" t="s">
        <v>378</v>
      </c>
      <c r="D214" s="117">
        <v>7.2</v>
      </c>
      <c r="E214" s="118">
        <v>8.32</v>
      </c>
      <c r="F214" s="117">
        <v>22.64</v>
      </c>
      <c r="G214" s="118">
        <v>194</v>
      </c>
      <c r="H214" s="245" t="s">
        <v>444</v>
      </c>
    </row>
    <row r="215" spans="1:8" x14ac:dyDescent="0.25">
      <c r="A215" s="616" t="s">
        <v>75</v>
      </c>
      <c r="C215" s="114" t="s">
        <v>304</v>
      </c>
      <c r="D215" s="119">
        <v>0.09</v>
      </c>
      <c r="E215" s="118">
        <v>0.01</v>
      </c>
      <c r="F215" s="117">
        <v>8.5</v>
      </c>
      <c r="G215" s="119">
        <v>34.5</v>
      </c>
      <c r="H215" s="608" t="s">
        <v>162</v>
      </c>
    </row>
    <row r="216" spans="1:8" ht="16.5" thickBot="1" x14ac:dyDescent="0.3">
      <c r="A216" s="691" t="s">
        <v>38</v>
      </c>
      <c r="B216" s="662"/>
      <c r="C216" s="194">
        <v>20</v>
      </c>
      <c r="D216" s="116">
        <v>1.6</v>
      </c>
      <c r="E216" s="115">
        <v>0.2</v>
      </c>
      <c r="F216" s="632">
        <v>9.8000000000000007</v>
      </c>
      <c r="G216" s="633">
        <v>47</v>
      </c>
      <c r="H216" s="608"/>
    </row>
    <row r="217" spans="1:8" ht="16.5" thickBot="1" x14ac:dyDescent="0.3">
      <c r="A217" s="624" t="s">
        <v>26</v>
      </c>
      <c r="B217" s="625"/>
      <c r="C217" s="626">
        <v>408</v>
      </c>
      <c r="D217" s="610">
        <f>SUM(D211:D216)</f>
        <v>11.99</v>
      </c>
      <c r="E217" s="610">
        <f>SUM(E211:E216)</f>
        <v>13.629999999999999</v>
      </c>
      <c r="F217" s="610">
        <f>SUM(F211:F216)</f>
        <v>57.94</v>
      </c>
      <c r="G217" s="610">
        <f>SUM(G211:G216)</f>
        <v>399.5</v>
      </c>
      <c r="H217" s="611"/>
    </row>
    <row r="218" spans="1:8" ht="16.5" thickBot="1" x14ac:dyDescent="0.3">
      <c r="A218" s="624" t="s">
        <v>60</v>
      </c>
      <c r="B218" s="625"/>
      <c r="C218" s="667">
        <f>C197+C200+C209+C217</f>
        <v>1413</v>
      </c>
      <c r="D218" s="610">
        <f>D197+D200+D209+D217</f>
        <v>37.21</v>
      </c>
      <c r="E218" s="610">
        <f>E197+E200+E209+E217</f>
        <v>43.460000000000008</v>
      </c>
      <c r="F218" s="610">
        <f>F197+F200+F209+F217</f>
        <v>183.6</v>
      </c>
      <c r="G218" s="610">
        <f>G197+G200+G209+G217</f>
        <v>1296.75</v>
      </c>
      <c r="H218" s="611"/>
    </row>
    <row r="219" spans="1:8" x14ac:dyDescent="0.25">
      <c r="C219" s="613"/>
      <c r="H219" s="640"/>
    </row>
    <row r="220" spans="1:8" ht="16.5" thickBot="1" x14ac:dyDescent="0.3">
      <c r="A220" s="600" t="s">
        <v>111</v>
      </c>
      <c r="C220" s="601"/>
      <c r="H220" s="641"/>
    </row>
    <row r="221" spans="1:8" ht="31.5" x14ac:dyDescent="0.25">
      <c r="A221" s="812" t="s">
        <v>224</v>
      </c>
      <c r="B221" s="813"/>
      <c r="C221" s="814" t="s">
        <v>220</v>
      </c>
      <c r="D221" s="817" t="s">
        <v>221</v>
      </c>
      <c r="E221" s="818"/>
      <c r="F221" s="819"/>
      <c r="G221" s="602" t="s">
        <v>4</v>
      </c>
      <c r="H221" s="603" t="s">
        <v>222</v>
      </c>
    </row>
    <row r="222" spans="1:8" ht="16.5" thickBot="1" x14ac:dyDescent="0.3">
      <c r="A222" s="808" t="s">
        <v>223</v>
      </c>
      <c r="B222" s="809"/>
      <c r="C222" s="815"/>
      <c r="D222" s="604"/>
      <c r="E222" s="605"/>
      <c r="F222" s="606"/>
      <c r="G222" s="607" t="s">
        <v>6</v>
      </c>
      <c r="H222" s="608"/>
    </row>
    <row r="223" spans="1:8" ht="16.5" thickBot="1" x14ac:dyDescent="0.3">
      <c r="A223" s="810"/>
      <c r="B223" s="811"/>
      <c r="C223" s="816"/>
      <c r="D223" s="609" t="s">
        <v>9</v>
      </c>
      <c r="E223" s="609" t="s">
        <v>10</v>
      </c>
      <c r="F223" s="610" t="s">
        <v>11</v>
      </c>
      <c r="G223" s="610" t="s">
        <v>12</v>
      </c>
      <c r="H223" s="611"/>
    </row>
    <row r="224" spans="1:8" x14ac:dyDescent="0.25">
      <c r="A224" s="612"/>
      <c r="B224" s="613" t="s">
        <v>13</v>
      </c>
      <c r="C224" s="614"/>
      <c r="D224" s="602"/>
      <c r="E224" s="627"/>
      <c r="F224" s="628"/>
      <c r="G224" s="602"/>
      <c r="H224" s="603"/>
    </row>
    <row r="225" spans="1:8" ht="31.5" x14ac:dyDescent="0.25">
      <c r="A225" s="616" t="s">
        <v>349</v>
      </c>
      <c r="C225" s="194">
        <v>180</v>
      </c>
      <c r="D225" s="118">
        <v>8.01</v>
      </c>
      <c r="E225" s="118">
        <v>7.56</v>
      </c>
      <c r="F225" s="118">
        <v>29.61</v>
      </c>
      <c r="G225" s="119">
        <v>219</v>
      </c>
      <c r="H225" s="245" t="s">
        <v>351</v>
      </c>
    </row>
    <row r="226" spans="1:8" x14ac:dyDescent="0.25">
      <c r="A226" s="617" t="s">
        <v>158</v>
      </c>
      <c r="B226" s="209"/>
      <c r="C226" s="631" t="s">
        <v>254</v>
      </c>
      <c r="D226" s="620">
        <v>0.05</v>
      </c>
      <c r="E226" s="621">
        <v>0.01</v>
      </c>
      <c r="F226" s="622">
        <v>4.42</v>
      </c>
      <c r="G226" s="621">
        <v>18</v>
      </c>
      <c r="H226" s="608" t="s">
        <v>248</v>
      </c>
    </row>
    <row r="227" spans="1:8" ht="16.5" thickBot="1" x14ac:dyDescent="0.3">
      <c r="A227" s="616" t="s">
        <v>159</v>
      </c>
      <c r="C227" s="114" t="s">
        <v>308</v>
      </c>
      <c r="D227" s="119">
        <v>3.5</v>
      </c>
      <c r="E227" s="118">
        <v>5.95</v>
      </c>
      <c r="F227" s="117">
        <v>12.9</v>
      </c>
      <c r="G227" s="119">
        <v>119.6</v>
      </c>
      <c r="H227" s="608" t="s">
        <v>160</v>
      </c>
    </row>
    <row r="228" spans="1:8" ht="16.5" thickBot="1" x14ac:dyDescent="0.3">
      <c r="A228" s="624" t="s">
        <v>26</v>
      </c>
      <c r="B228" s="625"/>
      <c r="C228" s="626">
        <v>377</v>
      </c>
      <c r="D228" s="609">
        <f>SUM(D225:D227)</f>
        <v>11.56</v>
      </c>
      <c r="E228" s="609">
        <f>SUM(E225:E227)</f>
        <v>13.52</v>
      </c>
      <c r="F228" s="609">
        <f>SUM(F225:F227)</f>
        <v>46.93</v>
      </c>
      <c r="G228" s="609">
        <f>SUM(G225:G227)</f>
        <v>356.6</v>
      </c>
      <c r="H228" s="611"/>
    </row>
    <row r="229" spans="1:8" x14ac:dyDescent="0.25">
      <c r="A229" s="616" t="s">
        <v>48</v>
      </c>
      <c r="C229" s="194">
        <v>85</v>
      </c>
      <c r="D229" s="119">
        <v>0.34</v>
      </c>
      <c r="E229" s="118">
        <v>0.34</v>
      </c>
      <c r="F229" s="117">
        <v>10.199999999999999</v>
      </c>
      <c r="G229" s="118">
        <v>45</v>
      </c>
      <c r="H229" s="608" t="s">
        <v>264</v>
      </c>
    </row>
    <row r="230" spans="1:8" ht="16.5" thickBot="1" x14ac:dyDescent="0.3">
      <c r="A230" s="616"/>
      <c r="C230" s="194"/>
      <c r="D230" s="119"/>
      <c r="E230" s="118"/>
      <c r="G230" s="118"/>
      <c r="H230" s="608"/>
    </row>
    <row r="231" spans="1:8" ht="16.5" thickBot="1" x14ac:dyDescent="0.3">
      <c r="A231" s="624" t="s">
        <v>26</v>
      </c>
      <c r="B231" s="625"/>
      <c r="C231" s="626">
        <v>85</v>
      </c>
      <c r="D231" s="609">
        <f>SUM(D229)</f>
        <v>0.34</v>
      </c>
      <c r="E231" s="609">
        <f>SUM(E229)</f>
        <v>0.34</v>
      </c>
      <c r="F231" s="609">
        <f>SUM(F229)</f>
        <v>10.199999999999999</v>
      </c>
      <c r="G231" s="609">
        <f>SUM(G229)</f>
        <v>45</v>
      </c>
      <c r="H231" s="611"/>
    </row>
    <row r="232" spans="1:8" ht="16.5" thickBot="1" x14ac:dyDescent="0.3">
      <c r="A232" s="612"/>
      <c r="B232" s="613"/>
      <c r="C232" s="614">
        <v>462</v>
      </c>
      <c r="D232" s="602">
        <v>9.9</v>
      </c>
      <c r="E232" s="602">
        <v>11.3</v>
      </c>
      <c r="F232" s="602">
        <v>50.2</v>
      </c>
      <c r="G232" s="602">
        <v>340</v>
      </c>
      <c r="H232" s="603"/>
    </row>
    <row r="233" spans="1:8" x14ac:dyDescent="0.25">
      <c r="A233" s="612"/>
      <c r="B233" s="613" t="s">
        <v>28</v>
      </c>
      <c r="C233" s="644"/>
      <c r="D233" s="602"/>
      <c r="E233" s="627"/>
      <c r="F233" s="628"/>
      <c r="G233" s="602"/>
      <c r="H233" s="603"/>
    </row>
    <row r="234" spans="1:8" x14ac:dyDescent="0.25">
      <c r="A234" s="616" t="s">
        <v>402</v>
      </c>
      <c r="B234" s="263"/>
      <c r="C234" s="629">
        <v>30</v>
      </c>
      <c r="D234" s="630">
        <v>0.6</v>
      </c>
      <c r="E234" s="118">
        <v>0.05</v>
      </c>
      <c r="F234" s="630">
        <v>3</v>
      </c>
      <c r="G234" s="119">
        <v>14</v>
      </c>
      <c r="H234" s="118" t="s">
        <v>437</v>
      </c>
    </row>
    <row r="235" spans="1:8" ht="47.25" x14ac:dyDescent="0.25">
      <c r="A235" s="616" t="s">
        <v>345</v>
      </c>
      <c r="B235" s="642"/>
      <c r="C235" s="643" t="s">
        <v>116</v>
      </c>
      <c r="D235" s="119">
        <v>2.1</v>
      </c>
      <c r="E235" s="118">
        <v>5.9</v>
      </c>
      <c r="F235" s="117">
        <v>9.6999999999999993</v>
      </c>
      <c r="G235" s="118">
        <v>100</v>
      </c>
      <c r="H235" s="245" t="s">
        <v>201</v>
      </c>
    </row>
    <row r="236" spans="1:8" ht="31.5" x14ac:dyDescent="0.25">
      <c r="A236" s="616" t="s">
        <v>284</v>
      </c>
      <c r="C236" s="194">
        <v>130</v>
      </c>
      <c r="D236" s="117">
        <v>10.9</v>
      </c>
      <c r="E236" s="118">
        <v>9.9</v>
      </c>
      <c r="F236" s="117">
        <v>28</v>
      </c>
      <c r="G236" s="118">
        <v>246</v>
      </c>
      <c r="H236" s="608" t="s">
        <v>283</v>
      </c>
    </row>
    <row r="237" spans="1:8" x14ac:dyDescent="0.25">
      <c r="A237" s="616" t="s">
        <v>312</v>
      </c>
      <c r="C237" s="194">
        <v>150</v>
      </c>
      <c r="D237" s="119">
        <v>0.5</v>
      </c>
      <c r="E237" s="118">
        <v>2.5000000000000001E-2</v>
      </c>
      <c r="F237" s="117">
        <v>12.5</v>
      </c>
      <c r="G237" s="118">
        <v>52.1</v>
      </c>
      <c r="H237" s="608" t="s">
        <v>313</v>
      </c>
    </row>
    <row r="238" spans="1:8" ht="16.5" thickBot="1" x14ac:dyDescent="0.3">
      <c r="A238" s="616" t="s">
        <v>46</v>
      </c>
      <c r="C238" s="194">
        <v>30</v>
      </c>
      <c r="D238" s="194">
        <v>1.5</v>
      </c>
      <c r="E238" s="208">
        <v>0.3</v>
      </c>
      <c r="F238" s="194">
        <v>14.3</v>
      </c>
      <c r="G238" s="208">
        <v>66</v>
      </c>
      <c r="H238" s="608"/>
    </row>
    <row r="239" spans="1:8" ht="16.5" thickBot="1" x14ac:dyDescent="0.3">
      <c r="A239" s="624" t="s">
        <v>26</v>
      </c>
      <c r="B239" s="625"/>
      <c r="C239" s="626">
        <v>495</v>
      </c>
      <c r="D239" s="609">
        <f>SUM(D234:D238)</f>
        <v>15.600000000000001</v>
      </c>
      <c r="E239" s="609">
        <f>SUM(E234:E238)</f>
        <v>16.175000000000001</v>
      </c>
      <c r="F239" s="609">
        <f>SUM(F234:F238)</f>
        <v>67.5</v>
      </c>
      <c r="G239" s="609">
        <f>SUM(G234:G238)</f>
        <v>478.1</v>
      </c>
      <c r="H239" s="611"/>
    </row>
    <row r="240" spans="1:8" x14ac:dyDescent="0.25">
      <c r="A240" s="612"/>
      <c r="B240" s="613" t="s">
        <v>47</v>
      </c>
      <c r="C240" s="644"/>
      <c r="D240" s="602"/>
      <c r="E240" s="627"/>
      <c r="F240" s="628"/>
      <c r="G240" s="602"/>
      <c r="H240" s="603"/>
    </row>
    <row r="241" spans="1:8" ht="31.5" x14ac:dyDescent="0.25">
      <c r="A241" s="616" t="s">
        <v>49</v>
      </c>
      <c r="B241" s="263"/>
      <c r="C241" s="629">
        <v>40</v>
      </c>
      <c r="D241" s="119">
        <v>0.7</v>
      </c>
      <c r="E241" s="118">
        <v>1.6</v>
      </c>
      <c r="F241" s="630">
        <v>32</v>
      </c>
      <c r="G241" s="119">
        <v>140</v>
      </c>
      <c r="H241" s="245" t="s">
        <v>202</v>
      </c>
    </row>
    <row r="242" spans="1:8" x14ac:dyDescent="0.25">
      <c r="A242" s="616" t="s">
        <v>84</v>
      </c>
      <c r="C242" s="631">
        <v>100</v>
      </c>
      <c r="D242" s="621">
        <v>3</v>
      </c>
      <c r="E242" s="666">
        <v>2.5</v>
      </c>
      <c r="F242" s="666">
        <v>4.5</v>
      </c>
      <c r="G242" s="666">
        <v>54.3</v>
      </c>
      <c r="H242" s="608" t="s">
        <v>157</v>
      </c>
    </row>
    <row r="243" spans="1:8" x14ac:dyDescent="0.25">
      <c r="A243" s="599" t="s">
        <v>191</v>
      </c>
      <c r="B243" s="618"/>
      <c r="C243" s="619" t="s">
        <v>161</v>
      </c>
      <c r="D243" s="619">
        <v>8.8000000000000007</v>
      </c>
      <c r="E243" s="619">
        <v>11.33</v>
      </c>
      <c r="F243" s="619">
        <v>9.1</v>
      </c>
      <c r="G243" s="685">
        <v>173</v>
      </c>
      <c r="H243" s="658" t="s">
        <v>361</v>
      </c>
    </row>
    <row r="244" spans="1:8" x14ac:dyDescent="0.25">
      <c r="A244" s="616" t="s">
        <v>296</v>
      </c>
      <c r="C244" s="194" t="s">
        <v>305</v>
      </c>
      <c r="D244" s="623">
        <v>0.5</v>
      </c>
      <c r="E244" s="194">
        <v>0.25</v>
      </c>
      <c r="F244" s="208">
        <v>5.4</v>
      </c>
      <c r="G244" s="623">
        <v>25.9</v>
      </c>
      <c r="H244" s="608" t="s">
        <v>287</v>
      </c>
    </row>
    <row r="245" spans="1:8" ht="16.5" thickBot="1" x14ac:dyDescent="0.3">
      <c r="A245" s="616" t="s">
        <v>38</v>
      </c>
      <c r="C245" s="194">
        <v>20</v>
      </c>
      <c r="D245" s="116">
        <v>1.6</v>
      </c>
      <c r="E245" s="115">
        <v>0.2</v>
      </c>
      <c r="F245" s="632">
        <v>9.8000000000000007</v>
      </c>
      <c r="G245" s="633">
        <v>47</v>
      </c>
      <c r="H245" s="608"/>
    </row>
    <row r="246" spans="1:8" ht="16.5" thickBot="1" x14ac:dyDescent="0.3">
      <c r="A246" s="624" t="s">
        <v>26</v>
      </c>
      <c r="B246" s="625"/>
      <c r="C246" s="626">
        <v>434</v>
      </c>
      <c r="D246" s="610">
        <f>SUM(D241:D245)</f>
        <v>14.6</v>
      </c>
      <c r="E246" s="610">
        <f>SUM(E241:E245)</f>
        <v>15.879999999999999</v>
      </c>
      <c r="F246" s="610">
        <f>SUM(F241:F245)</f>
        <v>60.8</v>
      </c>
      <c r="G246" s="610">
        <f>SUM(G241:G245)</f>
        <v>440.2</v>
      </c>
      <c r="H246" s="603"/>
    </row>
    <row r="247" spans="1:8" ht="16.5" thickBot="1" x14ac:dyDescent="0.3">
      <c r="A247" s="648" t="s">
        <v>60</v>
      </c>
      <c r="B247" s="601"/>
      <c r="C247" s="654">
        <f>C228+C231+C239+C246</f>
        <v>1391</v>
      </c>
      <c r="D247" s="668">
        <f>D232+D239+D246</f>
        <v>40.1</v>
      </c>
      <c r="E247" s="668">
        <f>E232+E239+E246</f>
        <v>43.355000000000004</v>
      </c>
      <c r="F247" s="668">
        <f>F232+F239+F246</f>
        <v>178.5</v>
      </c>
      <c r="G247" s="668">
        <f>G232+G239+G246</f>
        <v>1258.3</v>
      </c>
      <c r="H247" s="611"/>
    </row>
    <row r="248" spans="1:8" x14ac:dyDescent="0.25">
      <c r="C248" s="669"/>
      <c r="H248" s="670"/>
    </row>
    <row r="249" spans="1:8" ht="16.5" thickBot="1" x14ac:dyDescent="0.3">
      <c r="A249" s="600" t="s">
        <v>115</v>
      </c>
      <c r="C249" s="601"/>
      <c r="H249" s="641"/>
    </row>
    <row r="250" spans="1:8" ht="31.5" x14ac:dyDescent="0.25">
      <c r="A250" s="812" t="s">
        <v>224</v>
      </c>
      <c r="B250" s="813"/>
      <c r="C250" s="814" t="s">
        <v>220</v>
      </c>
      <c r="D250" s="817" t="s">
        <v>221</v>
      </c>
      <c r="E250" s="818"/>
      <c r="F250" s="819"/>
      <c r="G250" s="602" t="s">
        <v>4</v>
      </c>
      <c r="H250" s="603" t="s">
        <v>222</v>
      </c>
    </row>
    <row r="251" spans="1:8" ht="16.5" thickBot="1" x14ac:dyDescent="0.3">
      <c r="A251" s="808" t="s">
        <v>223</v>
      </c>
      <c r="B251" s="809"/>
      <c r="C251" s="815"/>
      <c r="D251" s="604"/>
      <c r="E251" s="605"/>
      <c r="F251" s="606"/>
      <c r="G251" s="607" t="s">
        <v>6</v>
      </c>
      <c r="H251" s="608"/>
    </row>
    <row r="252" spans="1:8" ht="16.5" thickBot="1" x14ac:dyDescent="0.3">
      <c r="A252" s="810"/>
      <c r="B252" s="811"/>
      <c r="C252" s="816"/>
      <c r="D252" s="609" t="s">
        <v>9</v>
      </c>
      <c r="E252" s="609" t="s">
        <v>10</v>
      </c>
      <c r="F252" s="610" t="s">
        <v>11</v>
      </c>
      <c r="G252" s="610" t="s">
        <v>12</v>
      </c>
      <c r="H252" s="611"/>
    </row>
    <row r="253" spans="1:8" x14ac:dyDescent="0.25">
      <c r="A253" s="612"/>
      <c r="B253" s="613" t="s">
        <v>13</v>
      </c>
      <c r="C253" s="614"/>
      <c r="D253" s="602"/>
      <c r="E253" s="627"/>
      <c r="F253" s="628"/>
      <c r="G253" s="602"/>
      <c r="H253" s="603"/>
    </row>
    <row r="254" spans="1:8" ht="31.5" x14ac:dyDescent="0.25">
      <c r="A254" s="616" t="s">
        <v>182</v>
      </c>
      <c r="C254" s="194" t="s">
        <v>242</v>
      </c>
      <c r="D254" s="623">
        <v>6.15</v>
      </c>
      <c r="E254" s="623">
        <v>5.92</v>
      </c>
      <c r="F254" s="194">
        <v>14.4</v>
      </c>
      <c r="G254" s="194">
        <v>135</v>
      </c>
      <c r="H254" s="608" t="s">
        <v>89</v>
      </c>
    </row>
    <row r="255" spans="1:8" ht="31.5" x14ac:dyDescent="0.25">
      <c r="A255" s="616" t="s">
        <v>63</v>
      </c>
      <c r="C255" s="194">
        <v>160</v>
      </c>
      <c r="D255" s="119">
        <v>2.15</v>
      </c>
      <c r="E255" s="118">
        <v>2.29</v>
      </c>
      <c r="F255" s="118">
        <v>12.09</v>
      </c>
      <c r="G255" s="119">
        <v>65.16</v>
      </c>
      <c r="H255" s="608" t="s">
        <v>317</v>
      </c>
    </row>
    <row r="256" spans="1:8" ht="32.25" thickBot="1" x14ac:dyDescent="0.3">
      <c r="A256" s="616" t="s">
        <v>23</v>
      </c>
      <c r="C256" s="114" t="s">
        <v>156</v>
      </c>
      <c r="D256" s="623">
        <v>1.9</v>
      </c>
      <c r="E256" s="194">
        <v>4.4000000000000004</v>
      </c>
      <c r="F256" s="208">
        <v>13</v>
      </c>
      <c r="G256" s="194">
        <v>99</v>
      </c>
      <c r="H256" s="608" t="s">
        <v>24</v>
      </c>
    </row>
    <row r="257" spans="1:8" ht="16.5" thickBot="1" x14ac:dyDescent="0.3">
      <c r="A257" s="624" t="s">
        <v>26</v>
      </c>
      <c r="B257" s="625"/>
      <c r="C257" s="626">
        <v>343</v>
      </c>
      <c r="D257" s="609">
        <f>SUM(D254:D256)</f>
        <v>10.200000000000001</v>
      </c>
      <c r="E257" s="609">
        <f>SUM(E254:E256)</f>
        <v>12.610000000000001</v>
      </c>
      <c r="F257" s="609">
        <f>SUM(F254:F256)</f>
        <v>39.49</v>
      </c>
      <c r="G257" s="609">
        <f>SUM(G254:G256)</f>
        <v>299.15999999999997</v>
      </c>
      <c r="H257" s="611"/>
    </row>
    <row r="258" spans="1:8" x14ac:dyDescent="0.25">
      <c r="A258" s="689" t="s">
        <v>27</v>
      </c>
      <c r="B258" s="647"/>
      <c r="C258" s="194">
        <v>125</v>
      </c>
      <c r="D258" s="119">
        <v>0.6</v>
      </c>
      <c r="E258" s="118">
        <v>0</v>
      </c>
      <c r="F258" s="117">
        <v>13.7</v>
      </c>
      <c r="G258" s="118">
        <v>57</v>
      </c>
      <c r="H258" s="608" t="s">
        <v>262</v>
      </c>
    </row>
    <row r="259" spans="1:8" ht="16.5" thickBot="1" x14ac:dyDescent="0.3">
      <c r="A259" s="648"/>
      <c r="C259" s="194"/>
      <c r="D259" s="119"/>
      <c r="E259" s="119"/>
      <c r="G259" s="119"/>
      <c r="H259" s="608"/>
    </row>
    <row r="260" spans="1:8" ht="16.5" thickBot="1" x14ac:dyDescent="0.3">
      <c r="A260" s="624" t="s">
        <v>26</v>
      </c>
      <c r="B260" s="625"/>
      <c r="C260" s="626">
        <v>125</v>
      </c>
      <c r="D260" s="610">
        <f>SUM(D258)</f>
        <v>0.6</v>
      </c>
      <c r="E260" s="610">
        <f>SUM(E258)</f>
        <v>0</v>
      </c>
      <c r="F260" s="610">
        <f>SUM(F258)</f>
        <v>13.7</v>
      </c>
      <c r="G260" s="610">
        <f>SUM(G258)</f>
        <v>57</v>
      </c>
      <c r="H260" s="611"/>
    </row>
    <row r="261" spans="1:8" ht="16.5" thickBot="1" x14ac:dyDescent="0.3">
      <c r="A261" s="612"/>
      <c r="B261" s="613"/>
      <c r="C261" s="614">
        <v>468</v>
      </c>
      <c r="D261" s="602">
        <f>D257+D260</f>
        <v>10.8</v>
      </c>
      <c r="E261" s="602">
        <v>12.3</v>
      </c>
      <c r="F261" s="602">
        <f>F257+F260</f>
        <v>53.19</v>
      </c>
      <c r="G261" s="602">
        <f>G257+G260</f>
        <v>356.15999999999997</v>
      </c>
      <c r="H261" s="603"/>
    </row>
    <row r="262" spans="1:8" x14ac:dyDescent="0.25">
      <c r="A262" s="612"/>
      <c r="B262" s="613" t="s">
        <v>28</v>
      </c>
      <c r="C262" s="644"/>
      <c r="D262" s="602"/>
      <c r="E262" s="627"/>
      <c r="F262" s="628"/>
      <c r="G262" s="602"/>
      <c r="H262" s="603"/>
    </row>
    <row r="263" spans="1:8" x14ac:dyDescent="0.25">
      <c r="A263" s="112" t="s">
        <v>80</v>
      </c>
      <c r="B263" s="263"/>
      <c r="C263" s="629">
        <v>30</v>
      </c>
      <c r="D263" s="630">
        <v>0.45</v>
      </c>
      <c r="E263" s="118">
        <v>3.5999999999999997E-2</v>
      </c>
      <c r="F263" s="630">
        <v>0.72</v>
      </c>
      <c r="G263" s="118">
        <v>5</v>
      </c>
      <c r="H263" s="118" t="s">
        <v>436</v>
      </c>
    </row>
    <row r="264" spans="1:8" ht="31.5" x14ac:dyDescent="0.25">
      <c r="A264" s="616" t="s">
        <v>382</v>
      </c>
      <c r="B264" s="642"/>
      <c r="C264" s="643" t="s">
        <v>219</v>
      </c>
      <c r="D264" s="118">
        <v>2.9</v>
      </c>
      <c r="E264" s="118">
        <v>6.4</v>
      </c>
      <c r="F264" s="117">
        <v>10.27</v>
      </c>
      <c r="G264" s="118">
        <v>110.3</v>
      </c>
      <c r="H264" s="608" t="s">
        <v>200</v>
      </c>
    </row>
    <row r="265" spans="1:8" x14ac:dyDescent="0.25">
      <c r="A265" s="112" t="s">
        <v>391</v>
      </c>
      <c r="B265" s="263"/>
      <c r="C265" s="629">
        <v>60</v>
      </c>
      <c r="D265" s="119">
        <v>6.3</v>
      </c>
      <c r="E265" s="118">
        <v>5.9</v>
      </c>
      <c r="F265" s="630">
        <v>22</v>
      </c>
      <c r="G265" s="119">
        <v>166</v>
      </c>
      <c r="H265" s="245" t="s">
        <v>441</v>
      </c>
    </row>
    <row r="266" spans="1:8" x14ac:dyDescent="0.25">
      <c r="A266" s="616" t="s">
        <v>90</v>
      </c>
      <c r="C266" s="194">
        <v>110</v>
      </c>
      <c r="D266" s="117">
        <v>3.13</v>
      </c>
      <c r="E266" s="118">
        <v>3.76</v>
      </c>
      <c r="F266" s="117">
        <v>13.03</v>
      </c>
      <c r="G266" s="119">
        <v>131.15</v>
      </c>
      <c r="H266" s="245" t="s">
        <v>203</v>
      </c>
    </row>
    <row r="267" spans="1:8" x14ac:dyDescent="0.25">
      <c r="A267" s="616" t="s">
        <v>331</v>
      </c>
      <c r="C267" s="194">
        <v>150</v>
      </c>
      <c r="D267" s="119"/>
      <c r="E267" s="118"/>
      <c r="F267" s="117">
        <v>8.34</v>
      </c>
      <c r="G267" s="119">
        <v>33.340000000000003</v>
      </c>
      <c r="H267" s="608" t="s">
        <v>336</v>
      </c>
    </row>
    <row r="268" spans="1:8" ht="16.5" thickBot="1" x14ac:dyDescent="0.3">
      <c r="A268" s="616" t="s">
        <v>46</v>
      </c>
      <c r="C268" s="194">
        <v>30</v>
      </c>
      <c r="D268" s="194">
        <v>1.5</v>
      </c>
      <c r="E268" s="208">
        <v>0.3</v>
      </c>
      <c r="F268" s="194">
        <v>14.3</v>
      </c>
      <c r="G268" s="208">
        <v>66</v>
      </c>
      <c r="H268" s="608"/>
    </row>
    <row r="269" spans="1:8" ht="16.5" thickBot="1" x14ac:dyDescent="0.3">
      <c r="A269" s="624" t="s">
        <v>26</v>
      </c>
      <c r="B269" s="625"/>
      <c r="C269" s="626">
        <v>530</v>
      </c>
      <c r="D269" s="609">
        <f>SUM(D263:D268)</f>
        <v>14.280000000000001</v>
      </c>
      <c r="E269" s="609">
        <f>SUM(E263:E268)</f>
        <v>16.396000000000001</v>
      </c>
      <c r="F269" s="609">
        <f>SUM(F263:F268)</f>
        <v>68.66</v>
      </c>
      <c r="G269" s="609">
        <f>SUM(G263:G268)</f>
        <v>511.79000000000008</v>
      </c>
      <c r="H269" s="611"/>
    </row>
    <row r="270" spans="1:8" x14ac:dyDescent="0.25">
      <c r="A270" s="612"/>
      <c r="B270" s="613" t="s">
        <v>47</v>
      </c>
      <c r="C270" s="644"/>
      <c r="D270" s="627"/>
      <c r="E270" s="628"/>
      <c r="F270" s="627"/>
      <c r="G270" s="628"/>
      <c r="H270" s="603"/>
    </row>
    <row r="271" spans="1:8" x14ac:dyDescent="0.25">
      <c r="A271" s="617" t="s">
        <v>71</v>
      </c>
      <c r="B271" s="209"/>
      <c r="C271" s="631">
        <v>10</v>
      </c>
      <c r="D271" s="621">
        <v>1.1000000000000001</v>
      </c>
      <c r="E271" s="621">
        <v>3</v>
      </c>
      <c r="F271" s="621">
        <v>23.6</v>
      </c>
      <c r="G271" s="622">
        <v>120</v>
      </c>
      <c r="H271" s="652"/>
    </row>
    <row r="272" spans="1:8" x14ac:dyDescent="0.25">
      <c r="A272" s="617" t="s">
        <v>307</v>
      </c>
      <c r="B272" s="209"/>
      <c r="C272" s="631"/>
      <c r="D272" s="621"/>
      <c r="E272" s="621"/>
      <c r="F272" s="621"/>
      <c r="G272" s="622"/>
      <c r="H272" s="652"/>
    </row>
    <row r="273" spans="1:8" x14ac:dyDescent="0.25">
      <c r="A273" s="617" t="s">
        <v>54</v>
      </c>
      <c r="B273" s="209"/>
      <c r="C273" s="631">
        <v>100</v>
      </c>
      <c r="D273" s="194">
        <v>3.36</v>
      </c>
      <c r="E273" s="194">
        <v>2.5</v>
      </c>
      <c r="F273" s="208">
        <v>4.5999999999999996</v>
      </c>
      <c r="G273" s="194">
        <v>61.8</v>
      </c>
      <c r="H273" s="608" t="s">
        <v>157</v>
      </c>
    </row>
    <row r="274" spans="1:8" ht="31.5" x14ac:dyDescent="0.25">
      <c r="A274" s="616" t="s">
        <v>380</v>
      </c>
      <c r="C274" s="194" t="s">
        <v>355</v>
      </c>
      <c r="D274" s="622">
        <v>5.82</v>
      </c>
      <c r="E274" s="621">
        <v>8.1</v>
      </c>
      <c r="F274" s="622">
        <v>15.53</v>
      </c>
      <c r="G274" s="621">
        <v>158</v>
      </c>
      <c r="H274" s="245" t="s">
        <v>316</v>
      </c>
    </row>
    <row r="275" spans="1:8" x14ac:dyDescent="0.25">
      <c r="A275" s="617" t="s">
        <v>158</v>
      </c>
      <c r="B275" s="209"/>
      <c r="C275" s="631" t="s">
        <v>254</v>
      </c>
      <c r="D275" s="620">
        <v>0.05</v>
      </c>
      <c r="E275" s="621">
        <v>0.01</v>
      </c>
      <c r="F275" s="622">
        <v>4.42</v>
      </c>
      <c r="G275" s="621">
        <v>18</v>
      </c>
      <c r="H275" s="608" t="s">
        <v>248</v>
      </c>
    </row>
    <row r="276" spans="1:8" ht="16.5" thickBot="1" x14ac:dyDescent="0.3">
      <c r="A276" s="616" t="s">
        <v>38</v>
      </c>
      <c r="C276" s="194">
        <v>20</v>
      </c>
      <c r="D276" s="116">
        <v>1.6</v>
      </c>
      <c r="E276" s="115">
        <v>0.2</v>
      </c>
      <c r="F276" s="632">
        <v>9.8000000000000007</v>
      </c>
      <c r="G276" s="633">
        <v>47</v>
      </c>
      <c r="H276" s="608"/>
    </row>
    <row r="277" spans="1:8" ht="16.5" thickBot="1" x14ac:dyDescent="0.3">
      <c r="A277" s="624" t="s">
        <v>26</v>
      </c>
      <c r="B277" s="625"/>
      <c r="C277" s="626">
        <v>404</v>
      </c>
      <c r="D277" s="609">
        <f>SUM(D271:D276)</f>
        <v>11.930000000000001</v>
      </c>
      <c r="E277" s="609">
        <f>SUM(E271:E276)</f>
        <v>13.809999999999999</v>
      </c>
      <c r="F277" s="609">
        <f>SUM(F271:F276)</f>
        <v>57.95</v>
      </c>
      <c r="G277" s="609">
        <f>SUM(G271:G276)</f>
        <v>404.8</v>
      </c>
      <c r="H277" s="611"/>
    </row>
    <row r="278" spans="1:8" ht="16.5" thickBot="1" x14ac:dyDescent="0.3">
      <c r="A278" s="648" t="s">
        <v>60</v>
      </c>
      <c r="B278" s="601"/>
      <c r="C278" s="654">
        <f>C257+C260+C269+C277</f>
        <v>1402</v>
      </c>
      <c r="D278" s="671">
        <f>D257+D260+D269+D277</f>
        <v>37.010000000000005</v>
      </c>
      <c r="E278" s="671">
        <f>E257+E260+E269+E277</f>
        <v>42.816000000000003</v>
      </c>
      <c r="F278" s="671">
        <f>F257+F260+F269+F277</f>
        <v>179.8</v>
      </c>
      <c r="G278" s="671">
        <f>G257+G260+G269+G277</f>
        <v>1272.75</v>
      </c>
      <c r="H278" s="672"/>
    </row>
    <row r="279" spans="1:8" x14ac:dyDescent="0.25">
      <c r="A279" s="612"/>
      <c r="B279" s="613"/>
      <c r="C279" s="639"/>
      <c r="D279" s="628"/>
      <c r="E279" s="628"/>
      <c r="F279" s="628"/>
      <c r="H279" s="640"/>
    </row>
    <row r="280" spans="1:8" ht="16.5" thickBot="1" x14ac:dyDescent="0.3">
      <c r="A280" s="600" t="s">
        <v>119</v>
      </c>
      <c r="B280" s="601"/>
      <c r="C280" s="601"/>
      <c r="H280" s="641"/>
    </row>
    <row r="281" spans="1:8" ht="31.5" x14ac:dyDescent="0.25">
      <c r="A281" s="812" t="s">
        <v>224</v>
      </c>
      <c r="B281" s="813"/>
      <c r="C281" s="814" t="s">
        <v>220</v>
      </c>
      <c r="D281" s="817" t="s">
        <v>221</v>
      </c>
      <c r="E281" s="818"/>
      <c r="F281" s="819"/>
      <c r="G281" s="602" t="s">
        <v>4</v>
      </c>
      <c r="H281" s="603" t="s">
        <v>222</v>
      </c>
    </row>
    <row r="282" spans="1:8" ht="16.5" thickBot="1" x14ac:dyDescent="0.3">
      <c r="A282" s="808" t="s">
        <v>223</v>
      </c>
      <c r="B282" s="809"/>
      <c r="C282" s="815"/>
      <c r="D282" s="604"/>
      <c r="E282" s="605"/>
      <c r="F282" s="606"/>
      <c r="G282" s="607" t="s">
        <v>6</v>
      </c>
      <c r="H282" s="608"/>
    </row>
    <row r="283" spans="1:8" ht="16.5" thickBot="1" x14ac:dyDescent="0.3">
      <c r="A283" s="810"/>
      <c r="B283" s="811"/>
      <c r="C283" s="816"/>
      <c r="D283" s="609" t="s">
        <v>9</v>
      </c>
      <c r="E283" s="609" t="s">
        <v>10</v>
      </c>
      <c r="F283" s="610" t="s">
        <v>11</v>
      </c>
      <c r="G283" s="610" t="s">
        <v>12</v>
      </c>
      <c r="H283" s="611"/>
    </row>
    <row r="284" spans="1:8" x14ac:dyDescent="0.25">
      <c r="A284" s="612"/>
      <c r="B284" s="613" t="s">
        <v>13</v>
      </c>
      <c r="C284" s="194"/>
      <c r="D284" s="119"/>
      <c r="E284" s="627"/>
      <c r="F284" s="615"/>
      <c r="G284" s="119"/>
      <c r="H284" s="603"/>
    </row>
    <row r="285" spans="1:8" ht="31.5" x14ac:dyDescent="0.25">
      <c r="A285" s="673" t="s">
        <v>106</v>
      </c>
      <c r="C285" s="194" t="s">
        <v>242</v>
      </c>
      <c r="D285" s="119">
        <v>6</v>
      </c>
      <c r="E285" s="118">
        <v>4.95</v>
      </c>
      <c r="F285" s="118">
        <v>19.5</v>
      </c>
      <c r="G285" s="117">
        <v>146</v>
      </c>
      <c r="H285" s="608" t="s">
        <v>187</v>
      </c>
    </row>
    <row r="286" spans="1:8" ht="31.5" x14ac:dyDescent="0.25">
      <c r="A286" s="616" t="s">
        <v>21</v>
      </c>
      <c r="C286" s="194" t="s">
        <v>234</v>
      </c>
      <c r="D286" s="623">
        <v>1.1599999999999999</v>
      </c>
      <c r="E286" s="194">
        <v>1.28</v>
      </c>
      <c r="F286" s="194">
        <v>11.4</v>
      </c>
      <c r="G286" s="194">
        <v>62</v>
      </c>
      <c r="H286" s="608" t="s">
        <v>318</v>
      </c>
    </row>
    <row r="287" spans="1:8" ht="16.5" thickBot="1" x14ac:dyDescent="0.3">
      <c r="A287" s="616" t="s">
        <v>159</v>
      </c>
      <c r="C287" s="114" t="s">
        <v>308</v>
      </c>
      <c r="D287" s="119">
        <v>3.5</v>
      </c>
      <c r="E287" s="118">
        <v>5.95</v>
      </c>
      <c r="F287" s="117">
        <v>12.9</v>
      </c>
      <c r="G287" s="119">
        <v>119.6</v>
      </c>
      <c r="H287" s="608" t="s">
        <v>160</v>
      </c>
    </row>
    <row r="288" spans="1:8" ht="16.5" thickBot="1" x14ac:dyDescent="0.3">
      <c r="A288" s="624" t="s">
        <v>26</v>
      </c>
      <c r="B288" s="625"/>
      <c r="C288" s="609">
        <v>358</v>
      </c>
      <c r="D288" s="609">
        <f>SUM(D284:D287)</f>
        <v>10.66</v>
      </c>
      <c r="E288" s="609">
        <f>SUM(E284:E287)</f>
        <v>12.18</v>
      </c>
      <c r="F288" s="609">
        <f>SUM(F284:F287)</f>
        <v>43.8</v>
      </c>
      <c r="G288" s="609">
        <f>SUM(G284:G287)</f>
        <v>327.60000000000002</v>
      </c>
      <c r="H288" s="611"/>
    </row>
    <row r="289" spans="1:8" x14ac:dyDescent="0.25">
      <c r="A289" s="616" t="s">
        <v>48</v>
      </c>
      <c r="C289" s="194">
        <v>85</v>
      </c>
      <c r="D289" s="119">
        <v>0.34</v>
      </c>
      <c r="E289" s="118">
        <v>0.34</v>
      </c>
      <c r="F289" s="117">
        <v>10.5</v>
      </c>
      <c r="G289" s="118">
        <v>47</v>
      </c>
      <c r="H289" s="608" t="s">
        <v>270</v>
      </c>
    </row>
    <row r="290" spans="1:8" ht="16.5" thickBot="1" x14ac:dyDescent="0.3">
      <c r="A290" s="616"/>
      <c r="C290" s="194"/>
      <c r="D290" s="119"/>
      <c r="E290" s="118"/>
      <c r="G290" s="118"/>
      <c r="H290" s="608"/>
    </row>
    <row r="291" spans="1:8" ht="16.5" thickBot="1" x14ac:dyDescent="0.3">
      <c r="A291" s="624" t="s">
        <v>26</v>
      </c>
      <c r="B291" s="625"/>
      <c r="C291" s="626">
        <v>85</v>
      </c>
      <c r="D291" s="609">
        <f>SUM(D289)</f>
        <v>0.34</v>
      </c>
      <c r="E291" s="609">
        <f>SUM(E289)</f>
        <v>0.34</v>
      </c>
      <c r="F291" s="609">
        <f>SUM(F289)</f>
        <v>10.5</v>
      </c>
      <c r="G291" s="609">
        <f>SUM(G289)</f>
        <v>47</v>
      </c>
      <c r="H291" s="611"/>
    </row>
    <row r="292" spans="1:8" ht="16.5" thickBot="1" x14ac:dyDescent="0.3">
      <c r="A292" s="624"/>
      <c r="B292" s="625"/>
      <c r="C292" s="626">
        <v>443</v>
      </c>
      <c r="D292" s="609">
        <f>D288+D291</f>
        <v>11</v>
      </c>
      <c r="E292" s="609">
        <f>E288+E291</f>
        <v>12.52</v>
      </c>
      <c r="F292" s="609">
        <f>F288+F291</f>
        <v>54.3</v>
      </c>
      <c r="G292" s="609">
        <f>G288+G291</f>
        <v>374.6</v>
      </c>
      <c r="H292" s="611"/>
    </row>
    <row r="293" spans="1:8" x14ac:dyDescent="0.25">
      <c r="A293" s="616"/>
      <c r="B293" s="113" t="s">
        <v>28</v>
      </c>
      <c r="C293" s="114"/>
      <c r="D293" s="627"/>
      <c r="E293" s="650"/>
      <c r="F293" s="627"/>
      <c r="H293" s="608"/>
    </row>
    <row r="294" spans="1:8" x14ac:dyDescent="0.25">
      <c r="A294" s="616" t="s">
        <v>348</v>
      </c>
      <c r="B294" s="263"/>
      <c r="C294" s="629">
        <v>30</v>
      </c>
      <c r="D294" s="615">
        <v>0.33</v>
      </c>
      <c r="E294" s="615">
        <v>0.06</v>
      </c>
      <c r="F294" s="118">
        <v>1.1399999999999999</v>
      </c>
      <c r="G294" s="615">
        <v>6</v>
      </c>
      <c r="H294" s="674" t="s">
        <v>445</v>
      </c>
    </row>
    <row r="295" spans="1:8" ht="47.25" x14ac:dyDescent="0.25">
      <c r="A295" s="616" t="s">
        <v>218</v>
      </c>
      <c r="C295" s="194" t="s">
        <v>198</v>
      </c>
      <c r="D295" s="119">
        <v>4.63</v>
      </c>
      <c r="E295" s="118">
        <v>3.17</v>
      </c>
      <c r="F295" s="117">
        <v>21.65</v>
      </c>
      <c r="G295" s="119">
        <v>133.68</v>
      </c>
      <c r="H295" s="245" t="s">
        <v>205</v>
      </c>
    </row>
    <row r="296" spans="1:8" x14ac:dyDescent="0.25">
      <c r="A296" s="617" t="s">
        <v>357</v>
      </c>
      <c r="C296" s="194" t="s">
        <v>165</v>
      </c>
      <c r="D296" s="118">
        <v>5.8</v>
      </c>
      <c r="E296" s="117">
        <v>5</v>
      </c>
      <c r="F296" s="118">
        <v>2.6</v>
      </c>
      <c r="G296" s="118">
        <v>78</v>
      </c>
      <c r="H296" s="608" t="s">
        <v>330</v>
      </c>
    </row>
    <row r="297" spans="1:8" x14ac:dyDescent="0.25">
      <c r="A297" s="616" t="s">
        <v>243</v>
      </c>
      <c r="C297" s="194">
        <v>110</v>
      </c>
      <c r="D297" s="194">
        <v>4.4000000000000004</v>
      </c>
      <c r="E297" s="208">
        <v>4</v>
      </c>
      <c r="F297" s="194">
        <v>17.8</v>
      </c>
      <c r="G297" s="208">
        <v>125</v>
      </c>
      <c r="H297" s="608" t="s">
        <v>244</v>
      </c>
    </row>
    <row r="298" spans="1:8" x14ac:dyDescent="0.25">
      <c r="A298" s="682" t="s">
        <v>45</v>
      </c>
      <c r="C298" s="194">
        <v>150</v>
      </c>
      <c r="D298" s="623">
        <v>0.15</v>
      </c>
      <c r="E298" s="116">
        <v>0.09</v>
      </c>
      <c r="F298" s="115">
        <v>21.5</v>
      </c>
      <c r="G298" s="683">
        <v>87</v>
      </c>
      <c r="H298" s="684" t="s">
        <v>375</v>
      </c>
    </row>
    <row r="299" spans="1:8" ht="16.5" thickBot="1" x14ac:dyDescent="0.3">
      <c r="A299" s="616" t="s">
        <v>46</v>
      </c>
      <c r="C299" s="194">
        <v>30</v>
      </c>
      <c r="D299" s="194">
        <v>1.5</v>
      </c>
      <c r="E299" s="208">
        <v>0.3</v>
      </c>
      <c r="F299" s="194">
        <v>14.3</v>
      </c>
      <c r="G299" s="208">
        <v>66</v>
      </c>
      <c r="H299" s="608"/>
    </row>
    <row r="300" spans="1:8" ht="16.5" thickBot="1" x14ac:dyDescent="0.3">
      <c r="A300" s="624" t="s">
        <v>26</v>
      </c>
      <c r="B300" s="625"/>
      <c r="C300" s="626">
        <v>555</v>
      </c>
      <c r="D300" s="610">
        <f>SUM(D294:D299)</f>
        <v>16.810000000000002</v>
      </c>
      <c r="E300" s="610">
        <f>SUM(E294:E299)</f>
        <v>12.620000000000001</v>
      </c>
      <c r="F300" s="610">
        <f>SUM(F294:F299)</f>
        <v>78.989999999999995</v>
      </c>
      <c r="G300" s="610">
        <f>SUM(G294:G299)</f>
        <v>495.68</v>
      </c>
      <c r="H300" s="675"/>
    </row>
    <row r="301" spans="1:8" x14ac:dyDescent="0.25">
      <c r="A301" s="612"/>
      <c r="B301" s="613" t="s">
        <v>47</v>
      </c>
      <c r="C301" s="644"/>
      <c r="D301" s="602"/>
      <c r="E301" s="627"/>
      <c r="F301" s="628"/>
      <c r="G301" s="602"/>
      <c r="H301" s="603"/>
    </row>
    <row r="302" spans="1:8" ht="31.5" x14ac:dyDescent="0.25">
      <c r="A302" s="616" t="s">
        <v>352</v>
      </c>
      <c r="B302" s="263"/>
      <c r="C302" s="629">
        <v>40</v>
      </c>
      <c r="D302" s="119">
        <v>3.2</v>
      </c>
      <c r="E302" s="119">
        <v>4.4000000000000004</v>
      </c>
      <c r="F302" s="118">
        <v>35</v>
      </c>
      <c r="G302" s="119">
        <v>192</v>
      </c>
      <c r="H302" s="245" t="s">
        <v>337</v>
      </c>
    </row>
    <row r="303" spans="1:8" x14ac:dyDescent="0.25">
      <c r="A303" s="616" t="s">
        <v>251</v>
      </c>
      <c r="C303" s="194">
        <v>100</v>
      </c>
      <c r="D303" s="117">
        <v>2.2999999999999998</v>
      </c>
      <c r="E303" s="118">
        <v>2.5</v>
      </c>
      <c r="F303" s="117">
        <v>3.6</v>
      </c>
      <c r="G303" s="118">
        <v>46</v>
      </c>
      <c r="H303" s="608" t="s">
        <v>252</v>
      </c>
    </row>
    <row r="304" spans="1:8" x14ac:dyDescent="0.25">
      <c r="A304" s="616" t="s">
        <v>214</v>
      </c>
      <c r="C304" s="194">
        <v>130</v>
      </c>
      <c r="D304" s="119">
        <v>7.89</v>
      </c>
      <c r="E304" s="118">
        <v>8.06</v>
      </c>
      <c r="F304" s="118">
        <v>12.63</v>
      </c>
      <c r="G304" s="119">
        <v>155</v>
      </c>
      <c r="H304" s="608" t="s">
        <v>216</v>
      </c>
    </row>
    <row r="305" spans="1:8" x14ac:dyDescent="0.25">
      <c r="A305" s="616" t="s">
        <v>75</v>
      </c>
      <c r="C305" s="114" t="s">
        <v>304</v>
      </c>
      <c r="D305" s="119">
        <v>0.09</v>
      </c>
      <c r="E305" s="118">
        <v>0.01</v>
      </c>
      <c r="F305" s="117">
        <v>8.5</v>
      </c>
      <c r="G305" s="119">
        <v>34.5</v>
      </c>
      <c r="H305" s="608" t="s">
        <v>162</v>
      </c>
    </row>
    <row r="306" spans="1:8" ht="16.5" thickBot="1" x14ac:dyDescent="0.3">
      <c r="A306" s="616" t="s">
        <v>38</v>
      </c>
      <c r="C306" s="194">
        <v>20</v>
      </c>
      <c r="D306" s="116">
        <v>1.6</v>
      </c>
      <c r="E306" s="115">
        <v>0.2</v>
      </c>
      <c r="F306" s="632">
        <v>9.8000000000000007</v>
      </c>
      <c r="G306" s="633">
        <v>47</v>
      </c>
      <c r="H306" s="608"/>
    </row>
    <row r="307" spans="1:8" ht="16.5" thickBot="1" x14ac:dyDescent="0.3">
      <c r="A307" s="624" t="s">
        <v>26</v>
      </c>
      <c r="B307" s="625"/>
      <c r="C307" s="626">
        <v>448</v>
      </c>
      <c r="D307" s="609">
        <f>SUM(D302:D306)</f>
        <v>15.08</v>
      </c>
      <c r="E307" s="609">
        <f>SUM(E302:E306)</f>
        <v>15.17</v>
      </c>
      <c r="F307" s="609">
        <f>SUM(F302:F306)</f>
        <v>69.53</v>
      </c>
      <c r="G307" s="609">
        <f>SUM(G302:G306)</f>
        <v>474.5</v>
      </c>
      <c r="H307" s="675"/>
    </row>
    <row r="308" spans="1:8" ht="16.5" thickBot="1" x14ac:dyDescent="0.3">
      <c r="A308" s="624" t="s">
        <v>60</v>
      </c>
      <c r="B308" s="625"/>
      <c r="C308" s="609">
        <f>C288+C291+C300+C307</f>
        <v>1446</v>
      </c>
      <c r="D308" s="663">
        <f>D288+D291+D300+D307</f>
        <v>42.89</v>
      </c>
      <c r="E308" s="663">
        <f>E288+E291+E300+E307</f>
        <v>40.31</v>
      </c>
      <c r="F308" s="663">
        <f>F288+F291+F300+F307</f>
        <v>202.82</v>
      </c>
      <c r="G308" s="663">
        <f>G288+G291+G300+G307</f>
        <v>1344.78</v>
      </c>
      <c r="H308" s="611"/>
    </row>
    <row r="309" spans="1:8" ht="16.5" thickBot="1" x14ac:dyDescent="0.3">
      <c r="A309" s="624" t="s">
        <v>166</v>
      </c>
      <c r="B309" s="625"/>
      <c r="C309" s="626">
        <f>C37+C67+C97+C126+C156+C187+C218+C247+C278+C308</f>
        <v>13939.5</v>
      </c>
      <c r="D309" s="609">
        <f>SUM(D37+D67+D97+D126+D156+D187+D218+D247+D278+D308)</f>
        <v>381.08</v>
      </c>
      <c r="E309" s="609">
        <f>SUM(E37+E67+E97+E126+E156+E187+E218+E247+E278+E308)</f>
        <v>424.82100000000008</v>
      </c>
      <c r="F309" s="609">
        <f>SUM(F37+F67+F97+F126+F156+F187+F218+F247+F278+F308)</f>
        <v>1845.3429999999998</v>
      </c>
      <c r="G309" s="609">
        <f>SUM(G37+G67+G97+G126+G156+G187+G218+G247+G278+G308)</f>
        <v>12766.3</v>
      </c>
      <c r="H309" s="611"/>
    </row>
    <row r="310" spans="1:8" x14ac:dyDescent="0.25">
      <c r="A310" s="600" t="s">
        <v>122</v>
      </c>
      <c r="C310" s="113"/>
      <c r="D310" s="207"/>
      <c r="E310" s="207"/>
      <c r="F310" s="207"/>
      <c r="G310" s="207"/>
      <c r="H310" s="302"/>
    </row>
    <row r="311" spans="1:8" x14ac:dyDescent="0.25">
      <c r="A311" s="821" t="s">
        <v>233</v>
      </c>
      <c r="B311" s="821"/>
      <c r="C311" s="821"/>
      <c r="D311" s="821"/>
      <c r="E311" s="821"/>
      <c r="F311" s="821"/>
      <c r="G311" s="821"/>
      <c r="H311" s="302"/>
    </row>
    <row r="312" spans="1:8" x14ac:dyDescent="0.25">
      <c r="A312" s="820" t="s">
        <v>123</v>
      </c>
      <c r="B312" s="820"/>
      <c r="C312" s="820"/>
      <c r="D312" s="820"/>
      <c r="E312" s="820"/>
      <c r="F312" s="820"/>
      <c r="G312" s="820"/>
      <c r="H312" s="302"/>
    </row>
    <row r="313" spans="1:8" x14ac:dyDescent="0.25">
      <c r="A313" s="820" t="s">
        <v>265</v>
      </c>
      <c r="B313" s="820"/>
      <c r="C313" s="820"/>
      <c r="D313" s="820"/>
      <c r="E313" s="820"/>
      <c r="F313" s="820"/>
      <c r="G313" s="820"/>
      <c r="H313" s="302"/>
    </row>
    <row r="314" spans="1:8" x14ac:dyDescent="0.25">
      <c r="A314" s="820" t="s">
        <v>266</v>
      </c>
      <c r="B314" s="820"/>
      <c r="C314" s="820"/>
      <c r="D314" s="820"/>
      <c r="E314" s="820"/>
      <c r="F314" s="820"/>
      <c r="G314" s="820"/>
      <c r="H314" s="302"/>
    </row>
    <row r="315" spans="1:8" x14ac:dyDescent="0.25">
      <c r="A315" s="820" t="s">
        <v>124</v>
      </c>
      <c r="B315" s="820"/>
      <c r="C315" s="820"/>
      <c r="D315" s="820"/>
      <c r="E315" s="820"/>
      <c r="F315" s="820"/>
      <c r="G315" s="820"/>
      <c r="H315" s="302"/>
    </row>
    <row r="316" spans="1:8" x14ac:dyDescent="0.25">
      <c r="A316" s="820" t="s">
        <v>225</v>
      </c>
      <c r="B316" s="820"/>
      <c r="C316" s="820"/>
      <c r="D316" s="820"/>
      <c r="E316" s="820"/>
      <c r="F316" s="820"/>
      <c r="G316" s="820"/>
      <c r="H316" s="302"/>
    </row>
    <row r="317" spans="1:8" x14ac:dyDescent="0.25">
      <c r="A317" s="820" t="s">
        <v>206</v>
      </c>
      <c r="B317" s="820"/>
      <c r="C317" s="820"/>
      <c r="D317" s="820"/>
      <c r="E317" s="820"/>
      <c r="F317" s="820"/>
      <c r="G317" s="820"/>
      <c r="H317" s="302"/>
    </row>
    <row r="318" spans="1:8" x14ac:dyDescent="0.25">
      <c r="A318" s="820" t="s">
        <v>227</v>
      </c>
      <c r="B318" s="820"/>
      <c r="C318" s="820"/>
      <c r="D318" s="820"/>
      <c r="E318" s="820"/>
      <c r="F318" s="820"/>
      <c r="G318" s="820"/>
      <c r="H318" s="302"/>
    </row>
    <row r="319" spans="1:8" x14ac:dyDescent="0.25">
      <c r="A319" s="820" t="s">
        <v>226</v>
      </c>
      <c r="B319" s="820"/>
      <c r="C319" s="820"/>
      <c r="D319" s="820"/>
      <c r="E319" s="820"/>
      <c r="F319" s="820"/>
      <c r="G319" s="820"/>
      <c r="H319" s="302"/>
    </row>
    <row r="320" spans="1:8" x14ac:dyDescent="0.25">
      <c r="A320" s="820" t="s">
        <v>125</v>
      </c>
      <c r="B320" s="820"/>
      <c r="C320" s="820"/>
      <c r="D320" s="820"/>
      <c r="E320" s="820"/>
      <c r="F320" s="820"/>
      <c r="G320" s="820"/>
      <c r="H320" s="302"/>
    </row>
    <row r="321" spans="1:8" x14ac:dyDescent="0.25">
      <c r="A321" s="820" t="s">
        <v>228</v>
      </c>
      <c r="B321" s="820"/>
      <c r="C321" s="820"/>
      <c r="D321" s="820"/>
      <c r="E321" s="820"/>
      <c r="F321" s="820"/>
      <c r="G321" s="820"/>
      <c r="H321" s="302"/>
    </row>
    <row r="322" spans="1:8" x14ac:dyDescent="0.25">
      <c r="A322" s="820" t="s">
        <v>207</v>
      </c>
      <c r="B322" s="820"/>
      <c r="C322" s="820"/>
      <c r="D322" s="820"/>
      <c r="E322" s="820"/>
      <c r="F322" s="820"/>
      <c r="G322" s="820"/>
      <c r="H322" s="302"/>
    </row>
    <row r="323" spans="1:8" x14ac:dyDescent="0.25">
      <c r="A323" s="820" t="s">
        <v>208</v>
      </c>
      <c r="B323" s="820"/>
      <c r="C323" s="820"/>
      <c r="D323" s="820"/>
      <c r="E323" s="820"/>
      <c r="F323" s="820"/>
      <c r="G323" s="820"/>
      <c r="H323" s="302"/>
    </row>
    <row r="324" spans="1:8" x14ac:dyDescent="0.25">
      <c r="A324" s="821" t="s">
        <v>209</v>
      </c>
      <c r="B324" s="821"/>
      <c r="C324" s="821"/>
      <c r="D324" s="821"/>
      <c r="E324" s="821"/>
      <c r="F324" s="821"/>
      <c r="G324" s="821"/>
      <c r="H324" s="302"/>
    </row>
    <row r="325" spans="1:8" x14ac:dyDescent="0.25">
      <c r="A325" s="821" t="s">
        <v>237</v>
      </c>
      <c r="B325" s="821"/>
      <c r="C325" s="821"/>
      <c r="D325" s="821"/>
      <c r="E325" s="821"/>
      <c r="F325" s="821"/>
      <c r="G325" s="821"/>
      <c r="H325" s="302"/>
    </row>
    <row r="326" spans="1:8" x14ac:dyDescent="0.25">
      <c r="A326" s="820" t="s">
        <v>210</v>
      </c>
      <c r="B326" s="820"/>
      <c r="C326" s="820"/>
      <c r="D326" s="820"/>
      <c r="E326" s="820"/>
      <c r="F326" s="820"/>
      <c r="G326" s="820"/>
      <c r="H326" s="302"/>
    </row>
    <row r="327" spans="1:8" x14ac:dyDescent="0.25">
      <c r="A327" s="820" t="s">
        <v>231</v>
      </c>
      <c r="B327" s="820"/>
      <c r="C327" s="820"/>
      <c r="D327" s="820"/>
      <c r="E327" s="820"/>
      <c r="F327" s="820"/>
      <c r="G327" s="820"/>
      <c r="H327" s="302"/>
    </row>
    <row r="328" spans="1:8" x14ac:dyDescent="0.25">
      <c r="A328" s="820" t="s">
        <v>229</v>
      </c>
      <c r="B328" s="820"/>
      <c r="C328" s="820"/>
      <c r="D328" s="820"/>
      <c r="E328" s="820"/>
      <c r="F328" s="820"/>
      <c r="G328" s="820"/>
      <c r="H328" s="302"/>
    </row>
    <row r="329" spans="1:8" x14ac:dyDescent="0.25">
      <c r="A329" s="820" t="s">
        <v>232</v>
      </c>
      <c r="B329" s="820"/>
      <c r="C329" s="820"/>
      <c r="D329" s="820"/>
      <c r="E329" s="820"/>
      <c r="F329" s="820"/>
      <c r="G329" s="820"/>
      <c r="H329" s="302"/>
    </row>
    <row r="330" spans="1:8" x14ac:dyDescent="0.25">
      <c r="A330" s="820" t="s">
        <v>230</v>
      </c>
      <c r="B330" s="820"/>
      <c r="C330" s="820"/>
      <c r="D330" s="820"/>
      <c r="E330" s="820"/>
      <c r="F330" s="820"/>
      <c r="G330" s="820"/>
      <c r="H330" s="302"/>
    </row>
    <row r="331" spans="1:8" x14ac:dyDescent="0.25">
      <c r="A331" s="820" t="s">
        <v>362</v>
      </c>
      <c r="B331" s="820"/>
      <c r="C331" s="820"/>
      <c r="D331" s="820"/>
      <c r="E331" s="820"/>
      <c r="F331" s="207"/>
      <c r="G331" s="207"/>
      <c r="H331" s="302"/>
    </row>
    <row r="332" spans="1:8" x14ac:dyDescent="0.25">
      <c r="A332" s="820" t="s">
        <v>126</v>
      </c>
      <c r="B332" s="820"/>
      <c r="C332" s="820"/>
      <c r="D332" s="820"/>
      <c r="E332" s="820"/>
      <c r="F332" s="820"/>
      <c r="G332" s="820"/>
      <c r="H332" s="302"/>
    </row>
    <row r="333" spans="1:8" x14ac:dyDescent="0.25">
      <c r="A333" s="820" t="s">
        <v>127</v>
      </c>
      <c r="B333" s="820"/>
      <c r="C333" s="820"/>
      <c r="D333" s="820"/>
      <c r="E333" s="820"/>
      <c r="F333" s="820"/>
      <c r="G333" s="820"/>
      <c r="H333" s="302"/>
    </row>
    <row r="334" spans="1:8" x14ac:dyDescent="0.25">
      <c r="A334" s="820" t="s">
        <v>128</v>
      </c>
      <c r="B334" s="820"/>
      <c r="C334" s="820"/>
      <c r="D334" s="820"/>
      <c r="E334" s="820"/>
      <c r="F334" s="820"/>
      <c r="G334" s="820"/>
      <c r="H334" s="302"/>
    </row>
    <row r="335" spans="1:8" x14ac:dyDescent="0.25">
      <c r="A335" s="820" t="s">
        <v>129</v>
      </c>
      <c r="B335" s="820"/>
      <c r="C335" s="820"/>
      <c r="D335" s="820"/>
      <c r="E335" s="820"/>
      <c r="F335" s="820"/>
      <c r="G335" s="820"/>
      <c r="H335" s="302"/>
    </row>
    <row r="336" spans="1:8" x14ac:dyDescent="0.25">
      <c r="A336" s="820" t="s">
        <v>130</v>
      </c>
      <c r="B336" s="820"/>
      <c r="C336" s="820"/>
      <c r="D336" s="820"/>
      <c r="E336" s="820"/>
      <c r="F336" s="820"/>
      <c r="G336" s="820"/>
      <c r="H336" s="302"/>
    </row>
  </sheetData>
  <mergeCells count="72">
    <mergeCell ref="B8:E8"/>
    <mergeCell ref="B158:F158"/>
    <mergeCell ref="F2:H2"/>
    <mergeCell ref="F4:H4"/>
    <mergeCell ref="F3:H3"/>
    <mergeCell ref="A129:B129"/>
    <mergeCell ref="C129:C131"/>
    <mergeCell ref="D129:F129"/>
    <mergeCell ref="A130:B131"/>
    <mergeCell ref="A10:B10"/>
    <mergeCell ref="C10:C12"/>
    <mergeCell ref="D10:F10"/>
    <mergeCell ref="A11:B12"/>
    <mergeCell ref="A39:B39"/>
    <mergeCell ref="C39:C41"/>
    <mergeCell ref="D39:F39"/>
    <mergeCell ref="F1:H1"/>
    <mergeCell ref="A335:G335"/>
    <mergeCell ref="A336:G336"/>
    <mergeCell ref="A329:G329"/>
    <mergeCell ref="A330:G330"/>
    <mergeCell ref="A331:E331"/>
    <mergeCell ref="A332:G332"/>
    <mergeCell ref="A333:G333"/>
    <mergeCell ref="A334:G334"/>
    <mergeCell ref="A323:G323"/>
    <mergeCell ref="A324:G324"/>
    <mergeCell ref="A325:G325"/>
    <mergeCell ref="A326:G326"/>
    <mergeCell ref="A327:G327"/>
    <mergeCell ref="A328:G328"/>
    <mergeCell ref="A317:G317"/>
    <mergeCell ref="A318:G318"/>
    <mergeCell ref="A319:G319"/>
    <mergeCell ref="A320:G320"/>
    <mergeCell ref="A321:G321"/>
    <mergeCell ref="A322:G322"/>
    <mergeCell ref="A316:G316"/>
    <mergeCell ref="A250:B250"/>
    <mergeCell ref="C250:C252"/>
    <mergeCell ref="D250:F250"/>
    <mergeCell ref="A251:B252"/>
    <mergeCell ref="A281:B281"/>
    <mergeCell ref="C281:C283"/>
    <mergeCell ref="D281:F281"/>
    <mergeCell ref="A282:B283"/>
    <mergeCell ref="A311:G311"/>
    <mergeCell ref="A312:G312"/>
    <mergeCell ref="A313:G313"/>
    <mergeCell ref="A314:G314"/>
    <mergeCell ref="A315:G315"/>
    <mergeCell ref="A190:B190"/>
    <mergeCell ref="C190:C192"/>
    <mergeCell ref="D190:F190"/>
    <mergeCell ref="A191:B192"/>
    <mergeCell ref="A221:B221"/>
    <mergeCell ref="C221:C223"/>
    <mergeCell ref="D221:F221"/>
    <mergeCell ref="A222:B223"/>
    <mergeCell ref="A40:B41"/>
    <mergeCell ref="A160:B160"/>
    <mergeCell ref="C160:C162"/>
    <mergeCell ref="D160:F160"/>
    <mergeCell ref="A161:B162"/>
    <mergeCell ref="A69:B69"/>
    <mergeCell ref="C69:C71"/>
    <mergeCell ref="D69:F69"/>
    <mergeCell ref="A70:B71"/>
    <mergeCell ref="A99:B99"/>
    <mergeCell ref="C99:C101"/>
    <mergeCell ref="D99:F99"/>
    <mergeCell ref="A100:B101"/>
  </mergeCells>
  <pageMargins left="0.25" right="0.25" top="0.75" bottom="0.75" header="0.3" footer="0.3"/>
  <pageSetup paperSize="9" scale="73" fitToHeight="0" orientation="portrait" r:id="rId1"/>
  <rowBreaks count="4" manualBreakCount="4">
    <brk id="97" max="16383" man="1"/>
    <brk id="147" max="16383" man="1"/>
    <brk id="248" max="16383" man="1"/>
    <brk id="30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I22" sqref="I22"/>
    </sheetView>
  </sheetViews>
  <sheetFormatPr defaultRowHeight="15" x14ac:dyDescent="0.25"/>
  <cols>
    <col min="1" max="1" width="15" customWidth="1"/>
    <col min="2" max="2" width="23.42578125" customWidth="1"/>
    <col min="3" max="3" width="17" style="6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8" t="s">
        <v>167</v>
      </c>
    </row>
    <row r="2" spans="1:6" ht="15.75" x14ac:dyDescent="0.25">
      <c r="A2" s="3"/>
      <c r="B2" s="3"/>
      <c r="D2" s="7" t="s">
        <v>168</v>
      </c>
      <c r="F2" s="3"/>
    </row>
    <row r="3" spans="1:6" ht="16.5" thickBot="1" x14ac:dyDescent="0.3">
      <c r="A3" s="4"/>
      <c r="B3" s="4"/>
      <c r="C3" s="828"/>
      <c r="D3" s="828"/>
      <c r="E3" s="828"/>
      <c r="F3" s="828"/>
    </row>
    <row r="4" spans="1:6" ht="16.5" thickBot="1" x14ac:dyDescent="0.3">
      <c r="A4" s="47" t="s">
        <v>257</v>
      </c>
      <c r="B4" s="48" t="s">
        <v>386</v>
      </c>
      <c r="C4" s="49" t="s">
        <v>258</v>
      </c>
      <c r="D4" s="49" t="s">
        <v>259</v>
      </c>
      <c r="E4" s="49" t="s">
        <v>260</v>
      </c>
      <c r="F4" s="49" t="s">
        <v>261</v>
      </c>
    </row>
    <row r="5" spans="1:6" ht="32.25" thickBot="1" x14ac:dyDescent="0.3">
      <c r="A5" s="8"/>
      <c r="B5" s="19" t="s">
        <v>149</v>
      </c>
      <c r="C5" s="20" t="s">
        <v>150</v>
      </c>
      <c r="D5" s="10" t="s">
        <v>151</v>
      </c>
      <c r="E5" s="10" t="s">
        <v>152</v>
      </c>
      <c r="F5" s="9" t="s">
        <v>153</v>
      </c>
    </row>
    <row r="6" spans="1:6" ht="16.5" thickBot="1" x14ac:dyDescent="0.3">
      <c r="A6" s="11">
        <v>1</v>
      </c>
      <c r="B6" s="21">
        <v>1434.5</v>
      </c>
      <c r="C6" s="21">
        <v>35.17</v>
      </c>
      <c r="D6" s="21">
        <v>40.685000000000002</v>
      </c>
      <c r="E6" s="21">
        <v>185.983</v>
      </c>
      <c r="F6" s="21">
        <v>1255.17</v>
      </c>
    </row>
    <row r="7" spans="1:6" ht="16.5" thickBot="1" x14ac:dyDescent="0.3">
      <c r="A7" s="22">
        <v>2</v>
      </c>
      <c r="B7" s="21">
        <v>1364</v>
      </c>
      <c r="C7" s="21">
        <v>38.729999999999997</v>
      </c>
      <c r="D7" s="21">
        <v>44.38</v>
      </c>
      <c r="E7" s="21">
        <v>170.55</v>
      </c>
      <c r="F7" s="21">
        <v>1283.1100000000001</v>
      </c>
    </row>
    <row r="8" spans="1:6" ht="16.5" thickBot="1" x14ac:dyDescent="0.3">
      <c r="A8" s="13">
        <v>3</v>
      </c>
      <c r="B8" s="21">
        <v>1450</v>
      </c>
      <c r="C8" s="21">
        <v>35.64</v>
      </c>
      <c r="D8" s="21">
        <v>43.86</v>
      </c>
      <c r="E8" s="21">
        <v>181.82999999999998</v>
      </c>
      <c r="F8" s="21">
        <v>1269.7</v>
      </c>
    </row>
    <row r="9" spans="1:6" ht="16.5" thickBot="1" x14ac:dyDescent="0.3">
      <c r="A9" s="13">
        <v>4</v>
      </c>
      <c r="B9" s="21">
        <v>1363</v>
      </c>
      <c r="C9" s="21">
        <v>37.51</v>
      </c>
      <c r="D9" s="21">
        <v>40.619999999999997</v>
      </c>
      <c r="E9" s="21">
        <v>185.46</v>
      </c>
      <c r="F9" s="21">
        <v>1250.94</v>
      </c>
    </row>
    <row r="10" spans="1:6" ht="16.5" thickBot="1" x14ac:dyDescent="0.3">
      <c r="A10" s="13">
        <v>5</v>
      </c>
      <c r="B10" s="21">
        <v>1371</v>
      </c>
      <c r="C10" s="21">
        <v>36.949999999999996</v>
      </c>
      <c r="D10" s="21">
        <v>40.67</v>
      </c>
      <c r="E10" s="21">
        <v>183.72000000000003</v>
      </c>
      <c r="F10" s="21">
        <v>1197.56</v>
      </c>
    </row>
    <row r="11" spans="1:6" ht="16.5" thickBot="1" x14ac:dyDescent="0.3">
      <c r="A11" s="13">
        <v>6</v>
      </c>
      <c r="B11" s="21">
        <v>1305</v>
      </c>
      <c r="C11" s="21">
        <v>39.869999999999997</v>
      </c>
      <c r="D11" s="21">
        <v>44.664999999999999</v>
      </c>
      <c r="E11" s="21">
        <v>193.07999999999998</v>
      </c>
      <c r="F11" s="21">
        <v>1337.24</v>
      </c>
    </row>
    <row r="12" spans="1:6" ht="16.5" thickBot="1" x14ac:dyDescent="0.3">
      <c r="A12" s="13">
        <v>7</v>
      </c>
      <c r="B12" s="21">
        <v>1413</v>
      </c>
      <c r="C12" s="21">
        <v>37.21</v>
      </c>
      <c r="D12" s="21">
        <v>43.460000000000008</v>
      </c>
      <c r="E12" s="21">
        <v>183.6</v>
      </c>
      <c r="F12" s="21">
        <v>1296.75</v>
      </c>
    </row>
    <row r="13" spans="1:6" ht="16.5" thickBot="1" x14ac:dyDescent="0.3">
      <c r="A13" s="13">
        <v>8</v>
      </c>
      <c r="B13" s="21">
        <v>1391</v>
      </c>
      <c r="C13" s="21">
        <v>40.1</v>
      </c>
      <c r="D13" s="21">
        <v>43.355000000000004</v>
      </c>
      <c r="E13" s="21">
        <v>178.5</v>
      </c>
      <c r="F13" s="21">
        <v>1258.3</v>
      </c>
    </row>
    <row r="14" spans="1:6" ht="16.5" thickBot="1" x14ac:dyDescent="0.3">
      <c r="A14" s="13">
        <v>9</v>
      </c>
      <c r="B14" s="21">
        <v>1402</v>
      </c>
      <c r="C14" s="21">
        <v>37.010000000000005</v>
      </c>
      <c r="D14" s="21">
        <v>42.816000000000003</v>
      </c>
      <c r="E14" s="21">
        <v>179.8</v>
      </c>
      <c r="F14" s="21">
        <v>1272.75</v>
      </c>
    </row>
    <row r="15" spans="1:6" ht="15.75" x14ac:dyDescent="0.25">
      <c r="A15" s="13">
        <v>10</v>
      </c>
      <c r="B15" s="21">
        <v>1446</v>
      </c>
      <c r="C15" s="21">
        <v>42.89</v>
      </c>
      <c r="D15" s="21">
        <v>40.31</v>
      </c>
      <c r="E15" s="21">
        <v>202.82</v>
      </c>
      <c r="F15" s="21">
        <v>1344.78</v>
      </c>
    </row>
    <row r="16" spans="1:6" ht="15.75" x14ac:dyDescent="0.25">
      <c r="A16" s="13"/>
      <c r="B16" s="13"/>
      <c r="C16" s="14"/>
      <c r="D16" s="13"/>
      <c r="E16" s="13"/>
      <c r="F16" s="13"/>
    </row>
    <row r="17" spans="1:6" ht="18.75" x14ac:dyDescent="0.3">
      <c r="A17" s="23" t="s">
        <v>154</v>
      </c>
      <c r="B17" s="14">
        <v>13939.5</v>
      </c>
      <c r="C17" s="14">
        <v>381.08</v>
      </c>
      <c r="D17" s="14">
        <v>424.82100000000008</v>
      </c>
      <c r="E17" s="14">
        <v>1845.3429999999998</v>
      </c>
      <c r="F17" s="14">
        <v>12766.3</v>
      </c>
    </row>
    <row r="18" spans="1:6" ht="15.75" x14ac:dyDescent="0.25">
      <c r="A18" s="13" t="s">
        <v>155</v>
      </c>
      <c r="B18" s="14">
        <v>1393.95</v>
      </c>
      <c r="C18" s="14">
        <v>38.107999999999997</v>
      </c>
      <c r="D18" s="14">
        <v>42.48210000000001</v>
      </c>
      <c r="E18" s="14">
        <v>184.53429999999997</v>
      </c>
      <c r="F18" s="14">
        <v>1276.6299999999999</v>
      </c>
    </row>
    <row r="19" spans="1:6" ht="16.5" thickBot="1" x14ac:dyDescent="0.3">
      <c r="A19" s="16"/>
      <c r="B19" s="16"/>
      <c r="C19" s="24"/>
      <c r="D19" s="17"/>
      <c r="E19" s="17"/>
      <c r="F19" s="17"/>
    </row>
    <row r="22" spans="1:6" ht="110.25" customHeight="1" x14ac:dyDescent="0.25">
      <c r="A22" s="303"/>
      <c r="B22" s="303"/>
      <c r="C22" s="303"/>
      <c r="D22" s="303"/>
      <c r="E22" s="303"/>
      <c r="F22" s="303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O936"/>
  <sheetViews>
    <sheetView topLeftCell="A742" zoomScale="96" zoomScaleNormal="96" workbookViewId="0">
      <selection activeCell="F759" sqref="F759"/>
    </sheetView>
  </sheetViews>
  <sheetFormatPr defaultRowHeight="15.75" x14ac:dyDescent="0.25"/>
  <cols>
    <col min="1" max="1" width="36.5703125" style="72" customWidth="1"/>
    <col min="2" max="2" width="25.140625" style="72" customWidth="1"/>
    <col min="3" max="3" width="11.5703125" style="72" customWidth="1"/>
    <col min="4" max="4" width="8.85546875" style="73" customWidth="1"/>
    <col min="5" max="5" width="9.85546875" style="73" customWidth="1"/>
    <col min="6" max="6" width="10.28515625" style="74" customWidth="1"/>
    <col min="7" max="7" width="10" style="74" customWidth="1"/>
    <col min="8" max="8" width="9.7109375" style="74" customWidth="1"/>
    <col min="9" max="9" width="14.85546875" style="74" customWidth="1"/>
    <col min="10" max="10" width="28.140625" style="72" customWidth="1"/>
    <col min="11" max="105" width="9.140625" style="69"/>
  </cols>
  <sheetData>
    <row r="1" spans="1:105" x14ac:dyDescent="0.25">
      <c r="A1" s="64"/>
      <c r="B1" s="64"/>
      <c r="C1" s="65"/>
      <c r="D1" s="66"/>
      <c r="E1" s="66"/>
      <c r="F1" s="67"/>
      <c r="G1" s="67"/>
      <c r="H1" s="67"/>
      <c r="I1" s="67"/>
    </row>
    <row r="2" spans="1:105" x14ac:dyDescent="0.25">
      <c r="A2" s="64"/>
      <c r="B2" s="64"/>
      <c r="C2" s="67" t="s">
        <v>268</v>
      </c>
      <c r="D2" s="67"/>
      <c r="E2" s="67"/>
      <c r="F2" s="67"/>
      <c r="G2" s="67"/>
      <c r="H2" s="67"/>
      <c r="I2" s="67"/>
    </row>
    <row r="3" spans="1:105" x14ac:dyDescent="0.25">
      <c r="A3" s="64"/>
      <c r="B3" s="64"/>
      <c r="C3" s="70" t="s">
        <v>236</v>
      </c>
      <c r="D3" s="70"/>
      <c r="E3" s="70"/>
      <c r="F3" s="70"/>
      <c r="G3" s="70"/>
      <c r="H3" s="70"/>
      <c r="I3" s="70"/>
    </row>
    <row r="4" spans="1:105" x14ac:dyDescent="0.25">
      <c r="A4" s="64"/>
      <c r="B4" s="64"/>
      <c r="C4" s="70" t="s">
        <v>269</v>
      </c>
      <c r="D4" s="70"/>
      <c r="E4" s="71"/>
      <c r="F4" s="70"/>
      <c r="G4" s="70"/>
      <c r="H4" s="70"/>
      <c r="I4" s="70"/>
    </row>
    <row r="5" spans="1:105" ht="16.5" thickBot="1" x14ac:dyDescent="0.3">
      <c r="A5" s="72" t="s">
        <v>2</v>
      </c>
    </row>
    <row r="6" spans="1:105" ht="60" customHeight="1" x14ac:dyDescent="0.25">
      <c r="A6" s="295" t="s">
        <v>224</v>
      </c>
      <c r="B6" s="296"/>
      <c r="C6" s="288" t="s">
        <v>220</v>
      </c>
      <c r="D6" s="285" t="s">
        <v>3</v>
      </c>
      <c r="E6" s="75" t="s">
        <v>3</v>
      </c>
      <c r="F6" s="829" t="s">
        <v>221</v>
      </c>
      <c r="G6" s="830"/>
      <c r="H6" s="831"/>
      <c r="I6" s="285" t="s">
        <v>4</v>
      </c>
      <c r="J6" s="211" t="s">
        <v>222</v>
      </c>
    </row>
    <row r="7" spans="1:105" ht="16.5" thickBot="1" x14ac:dyDescent="0.3">
      <c r="A7" s="291" t="s">
        <v>223</v>
      </c>
      <c r="B7" s="292"/>
      <c r="C7" s="289"/>
      <c r="D7" s="76" t="s">
        <v>5</v>
      </c>
      <c r="E7" s="77" t="s">
        <v>5</v>
      </c>
      <c r="F7" s="78"/>
      <c r="G7" s="79"/>
      <c r="H7" s="80"/>
      <c r="I7" s="76" t="s">
        <v>6</v>
      </c>
      <c r="J7" s="110"/>
    </row>
    <row r="8" spans="1:105" ht="16.5" thickBot="1" x14ac:dyDescent="0.3">
      <c r="A8" s="293"/>
      <c r="B8" s="294"/>
      <c r="C8" s="290"/>
      <c r="D8" s="83" t="s">
        <v>7</v>
      </c>
      <c r="E8" s="83" t="s">
        <v>8</v>
      </c>
      <c r="F8" s="83" t="s">
        <v>9</v>
      </c>
      <c r="G8" s="83" t="s">
        <v>10</v>
      </c>
      <c r="H8" s="84" t="s">
        <v>11</v>
      </c>
      <c r="I8" s="84" t="s">
        <v>12</v>
      </c>
      <c r="J8" s="212"/>
    </row>
    <row r="9" spans="1:105" ht="18" customHeight="1" x14ac:dyDescent="0.25">
      <c r="A9" s="85"/>
      <c r="B9" s="72" t="s">
        <v>13</v>
      </c>
      <c r="C9" s="86"/>
      <c r="D9" s="87"/>
      <c r="E9" s="81"/>
      <c r="F9" s="88"/>
      <c r="G9" s="88"/>
      <c r="H9" s="89"/>
      <c r="I9" s="87"/>
      <c r="J9" s="110"/>
    </row>
    <row r="10" spans="1:105" s="26" customFormat="1" ht="15" x14ac:dyDescent="0.25">
      <c r="A10" s="121" t="s">
        <v>98</v>
      </c>
      <c r="B10" s="222"/>
      <c r="C10" s="223" t="s">
        <v>372</v>
      </c>
      <c r="D10" s="126"/>
      <c r="E10" s="124"/>
      <c r="F10" s="273">
        <v>5.2</v>
      </c>
      <c r="G10" s="216">
        <v>5.8</v>
      </c>
      <c r="H10" s="216">
        <v>25.2</v>
      </c>
      <c r="I10" s="273">
        <v>173.8</v>
      </c>
      <c r="J10" s="133" t="s">
        <v>185</v>
      </c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</row>
    <row r="11" spans="1:105" s="26" customFormat="1" ht="15" x14ac:dyDescent="0.25">
      <c r="A11" s="121"/>
      <c r="B11" s="297" t="s">
        <v>68</v>
      </c>
      <c r="C11" s="223"/>
      <c r="D11" s="126">
        <v>15</v>
      </c>
      <c r="E11" s="124">
        <v>15</v>
      </c>
      <c r="F11" s="124"/>
      <c r="G11" s="124"/>
      <c r="H11" s="124"/>
      <c r="I11" s="126"/>
      <c r="J11" s="248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</row>
    <row r="12" spans="1:105" s="26" customFormat="1" ht="15" x14ac:dyDescent="0.25">
      <c r="A12" s="121"/>
      <c r="B12" s="297" t="s">
        <v>99</v>
      </c>
      <c r="C12" s="223"/>
      <c r="D12" s="126">
        <v>11</v>
      </c>
      <c r="E12" s="124">
        <v>11</v>
      </c>
      <c r="F12" s="124"/>
      <c r="G12" s="224"/>
      <c r="H12" s="124"/>
      <c r="I12" s="224"/>
      <c r="J12" s="24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</row>
    <row r="13" spans="1:105" s="26" customFormat="1" ht="15" x14ac:dyDescent="0.25">
      <c r="A13" s="121"/>
      <c r="B13" s="297" t="s">
        <v>16</v>
      </c>
      <c r="C13" s="223"/>
      <c r="D13" s="126">
        <v>86</v>
      </c>
      <c r="E13" s="124">
        <v>86</v>
      </c>
      <c r="F13" s="124"/>
      <c r="G13" s="224"/>
      <c r="H13" s="124"/>
      <c r="I13" s="224"/>
      <c r="J13" s="248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</row>
    <row r="14" spans="1:105" s="26" customFormat="1" ht="15" x14ac:dyDescent="0.25">
      <c r="A14" s="121"/>
      <c r="B14" s="222" t="s">
        <v>17</v>
      </c>
      <c r="C14" s="223"/>
      <c r="D14" s="126">
        <v>86</v>
      </c>
      <c r="E14" s="124">
        <v>86</v>
      </c>
      <c r="F14" s="124"/>
      <c r="G14" s="224"/>
      <c r="H14" s="124"/>
      <c r="I14" s="224"/>
      <c r="J14" s="24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</row>
    <row r="15" spans="1:105" s="26" customFormat="1" ht="15" x14ac:dyDescent="0.25">
      <c r="A15" s="121"/>
      <c r="B15" s="297" t="s">
        <v>18</v>
      </c>
      <c r="C15" s="223"/>
      <c r="D15" s="124">
        <v>1</v>
      </c>
      <c r="E15" s="124">
        <v>1</v>
      </c>
      <c r="F15" s="124"/>
      <c r="G15" s="224"/>
      <c r="H15" s="124"/>
      <c r="I15" s="224"/>
      <c r="J15" s="248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</row>
    <row r="16" spans="1:105" s="26" customFormat="1" ht="15" x14ac:dyDescent="0.25">
      <c r="A16" s="121"/>
      <c r="B16" s="297" t="s">
        <v>19</v>
      </c>
      <c r="C16" s="223"/>
      <c r="D16" s="126">
        <v>1</v>
      </c>
      <c r="E16" s="124">
        <v>1</v>
      </c>
      <c r="F16" s="124"/>
      <c r="G16" s="224"/>
      <c r="H16" s="124"/>
      <c r="I16" s="224"/>
      <c r="J16" s="248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</row>
    <row r="17" spans="1:153" s="26" customFormat="1" ht="15" x14ac:dyDescent="0.25">
      <c r="A17" s="121"/>
      <c r="B17" s="297" t="s">
        <v>20</v>
      </c>
      <c r="C17" s="223"/>
      <c r="D17" s="126">
        <v>3</v>
      </c>
      <c r="E17" s="124">
        <v>3</v>
      </c>
      <c r="F17" s="124"/>
      <c r="G17" s="224"/>
      <c r="H17" s="124"/>
      <c r="I17" s="224"/>
      <c r="J17" s="248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</row>
    <row r="18" spans="1:153" s="35" customFormat="1" x14ac:dyDescent="0.25">
      <c r="A18" s="90" t="s">
        <v>158</v>
      </c>
      <c r="B18" s="64"/>
      <c r="C18" s="91" t="s">
        <v>249</v>
      </c>
      <c r="D18" s="92"/>
      <c r="E18" s="93"/>
      <c r="F18" s="94">
        <v>0.06</v>
      </c>
      <c r="G18" s="95">
        <v>0.02</v>
      </c>
      <c r="H18" s="67">
        <v>4.99</v>
      </c>
      <c r="I18" s="95">
        <v>20</v>
      </c>
      <c r="J18" s="110" t="s">
        <v>248</v>
      </c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</row>
    <row r="19" spans="1:153" s="35" customFormat="1" x14ac:dyDescent="0.25">
      <c r="A19" s="90"/>
      <c r="B19" s="64" t="s">
        <v>59</v>
      </c>
      <c r="C19" s="97"/>
      <c r="D19" s="70">
        <v>0.3</v>
      </c>
      <c r="E19" s="91">
        <v>0.3</v>
      </c>
      <c r="F19" s="94"/>
      <c r="G19" s="94"/>
      <c r="H19" s="95"/>
      <c r="I19" s="95"/>
      <c r="J19" s="110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</row>
    <row r="20" spans="1:153" s="35" customFormat="1" x14ac:dyDescent="0.25">
      <c r="A20" s="90"/>
      <c r="B20" s="64" t="s">
        <v>50</v>
      </c>
      <c r="C20" s="97"/>
      <c r="D20" s="70">
        <v>5</v>
      </c>
      <c r="E20" s="91">
        <v>5</v>
      </c>
      <c r="F20" s="94"/>
      <c r="G20" s="94"/>
      <c r="H20" s="95"/>
      <c r="I20" s="94"/>
      <c r="J20" s="110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</row>
    <row r="21" spans="1:153" s="35" customFormat="1" x14ac:dyDescent="0.25">
      <c r="A21" s="90"/>
      <c r="B21" s="64" t="s">
        <v>17</v>
      </c>
      <c r="C21" s="97"/>
      <c r="D21" s="70">
        <v>180</v>
      </c>
      <c r="E21" s="91">
        <v>180</v>
      </c>
      <c r="F21" s="94"/>
      <c r="G21" s="94"/>
      <c r="H21" s="95"/>
      <c r="I21" s="94"/>
      <c r="J21" s="110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</row>
    <row r="22" spans="1:153" x14ac:dyDescent="0.25">
      <c r="A22" s="85" t="s">
        <v>23</v>
      </c>
      <c r="C22" s="98" t="s">
        <v>156</v>
      </c>
      <c r="D22" s="99"/>
      <c r="E22" s="81"/>
      <c r="F22" s="87">
        <v>1.9</v>
      </c>
      <c r="G22" s="88">
        <v>4.4000000000000004</v>
      </c>
      <c r="H22" s="74">
        <v>13</v>
      </c>
      <c r="I22" s="87">
        <v>99</v>
      </c>
      <c r="J22" s="110" t="s">
        <v>24</v>
      </c>
    </row>
    <row r="23" spans="1:153" x14ac:dyDescent="0.25">
      <c r="A23" s="85"/>
      <c r="B23" s="72" t="s">
        <v>25</v>
      </c>
      <c r="C23" s="86"/>
      <c r="D23" s="87">
        <v>25</v>
      </c>
      <c r="E23" s="88">
        <v>25</v>
      </c>
      <c r="F23" s="87"/>
      <c r="G23" s="88"/>
      <c r="H23" s="88"/>
      <c r="I23" s="87"/>
      <c r="J23" s="110"/>
    </row>
    <row r="24" spans="1:153" ht="16.5" thickBot="1" x14ac:dyDescent="0.3">
      <c r="A24" s="85"/>
      <c r="B24" s="72" t="s">
        <v>20</v>
      </c>
      <c r="C24" s="86"/>
      <c r="D24" s="87">
        <v>5</v>
      </c>
      <c r="E24" s="88">
        <v>5</v>
      </c>
      <c r="F24" s="87" t="s">
        <v>1</v>
      </c>
      <c r="G24" s="88"/>
      <c r="H24" s="88"/>
      <c r="I24" s="87"/>
      <c r="J24" s="110"/>
    </row>
    <row r="25" spans="1:153" ht="16.5" thickBot="1" x14ac:dyDescent="0.3">
      <c r="A25" s="100" t="s">
        <v>26</v>
      </c>
      <c r="B25" s="101"/>
      <c r="C25" s="102">
        <v>418</v>
      </c>
      <c r="D25" s="84"/>
      <c r="E25" s="83"/>
      <c r="F25" s="83">
        <f>SUM(F9:F24)</f>
        <v>7.16</v>
      </c>
      <c r="G25" s="83">
        <f>SUM(G9:G24)</f>
        <v>10.219999999999999</v>
      </c>
      <c r="H25" s="83">
        <f>SUM(H9:H24)</f>
        <v>43.19</v>
      </c>
      <c r="I25" s="83">
        <f>SUM(I9:I24)</f>
        <v>292.8</v>
      </c>
      <c r="J25" s="212"/>
    </row>
    <row r="26" spans="1:153" s="26" customFormat="1" x14ac:dyDescent="0.25">
      <c r="A26" s="85" t="s">
        <v>27</v>
      </c>
      <c r="B26" s="72"/>
      <c r="C26" s="86">
        <v>125</v>
      </c>
      <c r="D26" s="103">
        <v>125</v>
      </c>
      <c r="E26" s="86">
        <v>125</v>
      </c>
      <c r="F26" s="87">
        <v>0.9</v>
      </c>
      <c r="G26" s="88">
        <v>0.08</v>
      </c>
      <c r="H26" s="74">
        <v>22</v>
      </c>
      <c r="I26" s="88">
        <v>91</v>
      </c>
      <c r="J26" s="110" t="s">
        <v>389</v>
      </c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 s="26" customFormat="1" ht="16.5" thickBot="1" x14ac:dyDescent="0.3">
      <c r="A27" s="85"/>
      <c r="B27" s="72"/>
      <c r="C27" s="86"/>
      <c r="D27" s="103"/>
      <c r="E27" s="86"/>
      <c r="F27" s="87"/>
      <c r="G27" s="88"/>
      <c r="H27" s="74"/>
      <c r="I27" s="88"/>
      <c r="J27" s="110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 ht="16.5" thickBot="1" x14ac:dyDescent="0.3">
      <c r="A28" s="100" t="s">
        <v>26</v>
      </c>
      <c r="B28" s="101"/>
      <c r="C28" s="102">
        <f>SUM(C26:C26)</f>
        <v>125</v>
      </c>
      <c r="D28" s="84"/>
      <c r="E28" s="104"/>
      <c r="F28" s="83">
        <f>SUM(F26)</f>
        <v>0.9</v>
      </c>
      <c r="G28" s="83">
        <f>SUM(G26)</f>
        <v>0.08</v>
      </c>
      <c r="H28" s="83">
        <f>SUM(H26)</f>
        <v>22</v>
      </c>
      <c r="I28" s="83">
        <f>SUM(I26)</f>
        <v>91</v>
      </c>
      <c r="J28" s="212"/>
    </row>
    <row r="29" spans="1:153" ht="16.5" thickBot="1" x14ac:dyDescent="0.3">
      <c r="A29" s="105"/>
      <c r="B29" s="106"/>
      <c r="C29" s="107">
        <v>543</v>
      </c>
      <c r="D29" s="286"/>
      <c r="E29" s="108"/>
      <c r="F29" s="285">
        <f>F25+F28</f>
        <v>8.06</v>
      </c>
      <c r="G29" s="285">
        <f>G25+G28</f>
        <v>10.299999999999999</v>
      </c>
      <c r="H29" s="285">
        <f>H25+H28</f>
        <v>65.19</v>
      </c>
      <c r="I29" s="285">
        <f>I25+I28</f>
        <v>383.8</v>
      </c>
      <c r="J29" s="110"/>
    </row>
    <row r="30" spans="1:153" x14ac:dyDescent="0.25">
      <c r="A30" s="105"/>
      <c r="B30" s="106" t="s">
        <v>28</v>
      </c>
      <c r="C30" s="107"/>
      <c r="D30" s="286"/>
      <c r="E30" s="109"/>
      <c r="F30" s="285"/>
      <c r="G30" s="75"/>
      <c r="H30" s="286"/>
      <c r="I30" s="285"/>
      <c r="J30" s="211"/>
    </row>
    <row r="31" spans="1:153" x14ac:dyDescent="0.25">
      <c r="A31" s="85" t="s">
        <v>320</v>
      </c>
      <c r="B31" s="227"/>
      <c r="C31" s="220">
        <v>50</v>
      </c>
      <c r="D31" s="221"/>
      <c r="E31" s="88"/>
      <c r="F31" s="221">
        <v>0.7</v>
      </c>
      <c r="G31" s="88">
        <v>2.5</v>
      </c>
      <c r="H31" s="221">
        <v>4.5</v>
      </c>
      <c r="I31" s="87">
        <v>43.5</v>
      </c>
      <c r="J31" s="110" t="s">
        <v>403</v>
      </c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7"/>
      <c r="CK31" s="137"/>
      <c r="CL31" s="137"/>
      <c r="CM31" s="137"/>
      <c r="CN31" s="137"/>
      <c r="CO31" s="137"/>
      <c r="CP31" s="137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</row>
    <row r="32" spans="1:153" x14ac:dyDescent="0.25">
      <c r="A32" s="85"/>
      <c r="B32" s="227" t="s">
        <v>321</v>
      </c>
      <c r="C32" s="220"/>
      <c r="D32" s="221">
        <v>50.6</v>
      </c>
      <c r="E32" s="88">
        <v>40.5</v>
      </c>
      <c r="F32" s="221"/>
      <c r="G32" s="88"/>
      <c r="H32" s="221"/>
      <c r="I32" s="88"/>
      <c r="J32" s="276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7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</row>
    <row r="33" spans="1:120" x14ac:dyDescent="0.25">
      <c r="A33" s="85"/>
      <c r="B33" s="227" t="s">
        <v>32</v>
      </c>
      <c r="C33" s="220"/>
      <c r="D33" s="221">
        <v>6.25</v>
      </c>
      <c r="E33" s="88">
        <v>5</v>
      </c>
      <c r="F33" s="221"/>
      <c r="G33" s="88"/>
      <c r="H33" s="221"/>
      <c r="I33" s="88"/>
      <c r="J33" s="276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7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</row>
    <row r="34" spans="1:120" x14ac:dyDescent="0.25">
      <c r="A34" s="85"/>
      <c r="B34" s="227" t="s">
        <v>50</v>
      </c>
      <c r="C34" s="220"/>
      <c r="D34" s="221">
        <v>0.8</v>
      </c>
      <c r="E34" s="88">
        <v>0.8</v>
      </c>
      <c r="F34" s="221"/>
      <c r="G34" s="88"/>
      <c r="H34" s="221"/>
      <c r="I34" s="88"/>
      <c r="J34" s="276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</row>
    <row r="35" spans="1:120" x14ac:dyDescent="0.25">
      <c r="A35" s="85"/>
      <c r="B35" s="227" t="s">
        <v>34</v>
      </c>
      <c r="C35" s="220"/>
      <c r="D35" s="221">
        <v>2.5</v>
      </c>
      <c r="E35" s="88">
        <v>2.5</v>
      </c>
      <c r="F35" s="221"/>
      <c r="G35" s="88"/>
      <c r="H35" s="221"/>
      <c r="I35" s="88"/>
      <c r="J35" s="276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</row>
    <row r="36" spans="1:120" x14ac:dyDescent="0.25">
      <c r="A36" s="85"/>
      <c r="B36" s="227" t="s">
        <v>39</v>
      </c>
      <c r="C36" s="220"/>
      <c r="D36" s="221">
        <v>0.2</v>
      </c>
      <c r="E36" s="88">
        <v>0.2</v>
      </c>
      <c r="F36" s="221"/>
      <c r="G36" s="88"/>
      <c r="H36" s="221"/>
      <c r="I36" s="88"/>
      <c r="J36" s="276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37"/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7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</row>
    <row r="37" spans="1:120" ht="31.5" x14ac:dyDescent="0.25">
      <c r="A37" s="85" t="s">
        <v>353</v>
      </c>
      <c r="C37" s="86" t="s">
        <v>385</v>
      </c>
      <c r="D37" s="74"/>
      <c r="E37" s="88"/>
      <c r="F37" s="74">
        <v>3.86</v>
      </c>
      <c r="G37" s="88">
        <v>5.8</v>
      </c>
      <c r="H37" s="74">
        <v>15.24</v>
      </c>
      <c r="I37" s="87">
        <v>133</v>
      </c>
      <c r="J37" s="110" t="s">
        <v>199</v>
      </c>
    </row>
    <row r="38" spans="1:120" s="26" customFormat="1" x14ac:dyDescent="0.25">
      <c r="A38" s="85"/>
      <c r="B38" s="72" t="s">
        <v>193</v>
      </c>
      <c r="C38" s="98"/>
      <c r="D38" s="86">
        <v>22.57</v>
      </c>
      <c r="E38" s="103">
        <v>14.670500000000001</v>
      </c>
      <c r="F38" s="87"/>
      <c r="G38" s="87"/>
      <c r="H38" s="87"/>
      <c r="I38" s="87"/>
      <c r="J38" s="110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/>
    </row>
    <row r="39" spans="1:120" x14ac:dyDescent="0.25">
      <c r="A39" s="85"/>
      <c r="B39" s="72" t="s">
        <v>30</v>
      </c>
      <c r="C39" s="86"/>
      <c r="D39" s="74">
        <v>85.8</v>
      </c>
      <c r="E39" s="88">
        <v>60</v>
      </c>
      <c r="G39" s="88"/>
      <c r="I39" s="87"/>
      <c r="J39" s="110"/>
    </row>
    <row r="40" spans="1:120" x14ac:dyDescent="0.25">
      <c r="A40" s="85"/>
      <c r="B40" s="72" t="s">
        <v>32</v>
      </c>
      <c r="C40" s="86"/>
      <c r="D40" s="74">
        <v>10</v>
      </c>
      <c r="E40" s="88">
        <v>8</v>
      </c>
      <c r="G40" s="88"/>
      <c r="I40" s="87"/>
      <c r="J40" s="110"/>
    </row>
    <row r="41" spans="1:120" x14ac:dyDescent="0.25">
      <c r="A41" s="85"/>
      <c r="B41" s="72" t="s">
        <v>33</v>
      </c>
      <c r="C41" s="86"/>
      <c r="D41" s="74">
        <v>9.52</v>
      </c>
      <c r="E41" s="88">
        <v>8</v>
      </c>
      <c r="G41" s="88"/>
      <c r="I41" s="87"/>
      <c r="J41" s="110"/>
    </row>
    <row r="42" spans="1:120" x14ac:dyDescent="0.25">
      <c r="A42" s="85"/>
      <c r="B42" s="72" t="s">
        <v>286</v>
      </c>
      <c r="C42" s="86"/>
      <c r="D42" s="74">
        <v>8</v>
      </c>
      <c r="E42" s="88">
        <v>8</v>
      </c>
      <c r="G42" s="88"/>
      <c r="I42" s="87"/>
      <c r="J42" s="110"/>
    </row>
    <row r="43" spans="1:120" x14ac:dyDescent="0.25">
      <c r="A43" s="85"/>
      <c r="B43" s="72" t="s">
        <v>34</v>
      </c>
      <c r="C43" s="86"/>
      <c r="D43" s="74">
        <v>2.4</v>
      </c>
      <c r="E43" s="88">
        <v>2.4</v>
      </c>
      <c r="G43" s="88"/>
      <c r="I43" s="87"/>
      <c r="J43" s="110"/>
    </row>
    <row r="44" spans="1:120" x14ac:dyDescent="0.25">
      <c r="A44" s="85"/>
      <c r="B44" s="72" t="s">
        <v>19</v>
      </c>
      <c r="C44" s="86"/>
      <c r="D44" s="74">
        <v>1</v>
      </c>
      <c r="E44" s="88">
        <v>1</v>
      </c>
      <c r="G44" s="88"/>
      <c r="I44" s="87"/>
      <c r="J44" s="110"/>
    </row>
    <row r="45" spans="1:120" x14ac:dyDescent="0.25">
      <c r="A45" s="85"/>
      <c r="B45" s="72" t="s">
        <v>17</v>
      </c>
      <c r="C45" s="86"/>
      <c r="D45" s="74">
        <v>152</v>
      </c>
      <c r="E45" s="88">
        <v>152</v>
      </c>
      <c r="G45" s="88"/>
      <c r="I45" s="87"/>
      <c r="J45" s="110"/>
    </row>
    <row r="46" spans="1:120" s="35" customFormat="1" ht="30" customHeight="1" x14ac:dyDescent="0.25">
      <c r="A46" s="85" t="s">
        <v>323</v>
      </c>
      <c r="B46" s="72"/>
      <c r="C46" s="86" t="s">
        <v>322</v>
      </c>
      <c r="D46" s="86"/>
      <c r="E46" s="103"/>
      <c r="F46" s="86">
        <v>6.2</v>
      </c>
      <c r="G46" s="103">
        <v>6.5</v>
      </c>
      <c r="H46" s="86">
        <v>5</v>
      </c>
      <c r="I46" s="103">
        <v>103</v>
      </c>
      <c r="J46" s="110" t="s">
        <v>324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27"/>
    </row>
    <row r="47" spans="1:120" s="35" customFormat="1" x14ac:dyDescent="0.25">
      <c r="A47" s="85"/>
      <c r="B47" s="72" t="s">
        <v>180</v>
      </c>
      <c r="C47" s="86"/>
      <c r="D47" s="86">
        <v>48</v>
      </c>
      <c r="E47" s="103">
        <v>48</v>
      </c>
      <c r="F47" s="86"/>
      <c r="G47" s="103"/>
      <c r="H47" s="86"/>
      <c r="I47" s="103"/>
      <c r="J47" s="110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27"/>
    </row>
    <row r="48" spans="1:120" s="35" customFormat="1" x14ac:dyDescent="0.25">
      <c r="A48" s="85"/>
      <c r="B48" s="72" t="s">
        <v>38</v>
      </c>
      <c r="C48" s="86"/>
      <c r="D48" s="86">
        <v>6</v>
      </c>
      <c r="E48" s="103">
        <v>6</v>
      </c>
      <c r="F48" s="86"/>
      <c r="G48" s="103"/>
      <c r="H48" s="86"/>
      <c r="I48" s="103"/>
      <c r="J48" s="110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27"/>
    </row>
    <row r="49" spans="1:146" s="35" customFormat="1" x14ac:dyDescent="0.25">
      <c r="A49" s="85"/>
      <c r="B49" s="72" t="s">
        <v>17</v>
      </c>
      <c r="C49" s="86"/>
      <c r="D49" s="86">
        <v>6</v>
      </c>
      <c r="E49" s="103">
        <v>6</v>
      </c>
      <c r="F49" s="86"/>
      <c r="G49" s="103"/>
      <c r="H49" s="86"/>
      <c r="I49" s="103"/>
      <c r="J49" s="110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27"/>
    </row>
    <row r="50" spans="1:146" s="35" customFormat="1" x14ac:dyDescent="0.25">
      <c r="A50" s="85"/>
      <c r="B50" s="72" t="s">
        <v>33</v>
      </c>
      <c r="C50" s="86"/>
      <c r="D50" s="86">
        <v>14.28</v>
      </c>
      <c r="E50" s="103">
        <v>11.99</v>
      </c>
      <c r="F50" s="86"/>
      <c r="G50" s="103"/>
      <c r="H50" s="86"/>
      <c r="I50" s="103"/>
      <c r="J50" s="110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27"/>
    </row>
    <row r="51" spans="1:146" s="35" customFormat="1" x14ac:dyDescent="0.25">
      <c r="A51" s="85"/>
      <c r="B51" s="72" t="s">
        <v>94</v>
      </c>
      <c r="C51" s="86"/>
      <c r="D51" s="86">
        <v>3</v>
      </c>
      <c r="E51" s="103">
        <v>3</v>
      </c>
      <c r="F51" s="86"/>
      <c r="G51" s="103"/>
      <c r="H51" s="86"/>
      <c r="I51" s="103"/>
      <c r="J51" s="110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27"/>
    </row>
    <row r="52" spans="1:146" s="35" customFormat="1" x14ac:dyDescent="0.25">
      <c r="A52" s="85"/>
      <c r="B52" s="72" t="s">
        <v>19</v>
      </c>
      <c r="C52" s="86"/>
      <c r="D52" s="86">
        <v>0.5</v>
      </c>
      <c r="E52" s="103">
        <v>0.5</v>
      </c>
      <c r="F52" s="86"/>
      <c r="G52" s="103"/>
      <c r="H52" s="86"/>
      <c r="I52" s="103"/>
      <c r="J52" s="110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27"/>
    </row>
    <row r="53" spans="1:146" s="35" customFormat="1" x14ac:dyDescent="0.25">
      <c r="A53" s="85"/>
      <c r="B53" s="72" t="s">
        <v>41</v>
      </c>
      <c r="C53" s="86"/>
      <c r="D53" s="86"/>
      <c r="E53" s="103">
        <v>74</v>
      </c>
      <c r="F53" s="86"/>
      <c r="G53" s="103"/>
      <c r="H53" s="86"/>
      <c r="I53" s="103"/>
      <c r="J53" s="110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27"/>
    </row>
    <row r="54" spans="1:146" s="35" customFormat="1" x14ac:dyDescent="0.25">
      <c r="A54" s="85"/>
      <c r="B54" s="72" t="s">
        <v>34</v>
      </c>
      <c r="C54" s="86"/>
      <c r="D54" s="86">
        <v>2</v>
      </c>
      <c r="E54" s="103">
        <v>2</v>
      </c>
      <c r="F54" s="86"/>
      <c r="G54" s="103"/>
      <c r="H54" s="86"/>
      <c r="I54" s="103"/>
      <c r="J54" s="110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27"/>
    </row>
    <row r="55" spans="1:146" s="35" customFormat="1" x14ac:dyDescent="0.25">
      <c r="A55" s="112"/>
      <c r="B55" s="72" t="s">
        <v>52</v>
      </c>
      <c r="C55" s="98"/>
      <c r="D55" s="160">
        <v>9</v>
      </c>
      <c r="E55" s="161">
        <v>9</v>
      </c>
      <c r="F55" s="117"/>
      <c r="G55" s="118"/>
      <c r="H55" s="117"/>
      <c r="I55" s="119"/>
      <c r="J55" s="245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27"/>
    </row>
    <row r="56" spans="1:146" s="35" customFormat="1" x14ac:dyDescent="0.25">
      <c r="A56" s="112"/>
      <c r="B56" s="72" t="s">
        <v>34</v>
      </c>
      <c r="C56" s="98"/>
      <c r="D56" s="160">
        <v>0.4</v>
      </c>
      <c r="E56" s="161">
        <v>0.4</v>
      </c>
      <c r="F56" s="117"/>
      <c r="G56" s="118"/>
      <c r="H56" s="117"/>
      <c r="I56" s="119"/>
      <c r="J56" s="245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27"/>
    </row>
    <row r="57" spans="1:146" s="35" customFormat="1" x14ac:dyDescent="0.25">
      <c r="A57" s="112"/>
      <c r="B57" s="72" t="s">
        <v>43</v>
      </c>
      <c r="C57" s="98"/>
      <c r="D57" s="160">
        <v>0.4</v>
      </c>
      <c r="E57" s="161">
        <v>0.4</v>
      </c>
      <c r="F57" s="117"/>
      <c r="G57" s="118"/>
      <c r="H57" s="117"/>
      <c r="I57" s="119"/>
      <c r="J57" s="245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27"/>
    </row>
    <row r="58" spans="1:146" s="35" customFormat="1" x14ac:dyDescent="0.25">
      <c r="A58" s="112"/>
      <c r="B58" s="72" t="s">
        <v>32</v>
      </c>
      <c r="C58" s="98"/>
      <c r="D58" s="74">
        <v>0.75</v>
      </c>
      <c r="E58" s="88">
        <v>0.6</v>
      </c>
      <c r="F58" s="117"/>
      <c r="G58" s="118"/>
      <c r="H58" s="117"/>
      <c r="I58" s="119"/>
      <c r="J58" s="245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27"/>
    </row>
    <row r="59" spans="1:146" s="35" customFormat="1" x14ac:dyDescent="0.25">
      <c r="A59" s="112"/>
      <c r="B59" s="72" t="s">
        <v>33</v>
      </c>
      <c r="C59" s="98"/>
      <c r="D59" s="74">
        <v>0.24</v>
      </c>
      <c r="E59" s="88">
        <v>0.2</v>
      </c>
      <c r="F59" s="117"/>
      <c r="G59" s="118"/>
      <c r="H59" s="117"/>
      <c r="I59" s="119"/>
      <c r="J59" s="245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27"/>
    </row>
    <row r="60" spans="1:146" s="35" customFormat="1" x14ac:dyDescent="0.25">
      <c r="A60" s="112"/>
      <c r="B60" s="72" t="s">
        <v>44</v>
      </c>
      <c r="C60" s="98"/>
      <c r="D60" s="160">
        <v>1</v>
      </c>
      <c r="E60" s="161">
        <v>1</v>
      </c>
      <c r="F60" s="117"/>
      <c r="G60" s="118"/>
      <c r="H60" s="117"/>
      <c r="I60" s="119"/>
      <c r="J60" s="245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27"/>
    </row>
    <row r="61" spans="1:146" s="35" customFormat="1" x14ac:dyDescent="0.25">
      <c r="A61" s="112"/>
      <c r="B61" s="72" t="s">
        <v>34</v>
      </c>
      <c r="C61" s="98"/>
      <c r="D61" s="160">
        <v>0.2</v>
      </c>
      <c r="E61" s="161">
        <v>0.2</v>
      </c>
      <c r="F61" s="117"/>
      <c r="G61" s="118"/>
      <c r="H61" s="117"/>
      <c r="I61" s="119"/>
      <c r="J61" s="245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27"/>
    </row>
    <row r="62" spans="1:146" s="35" customFormat="1" x14ac:dyDescent="0.25">
      <c r="A62" s="112"/>
      <c r="B62" s="72" t="s">
        <v>39</v>
      </c>
      <c r="C62" s="98"/>
      <c r="D62" s="160">
        <v>0.1</v>
      </c>
      <c r="E62" s="161">
        <v>0.1</v>
      </c>
      <c r="F62" s="117"/>
      <c r="G62" s="118"/>
      <c r="H62" s="117"/>
      <c r="I62" s="119"/>
      <c r="J62" s="245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6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27"/>
    </row>
    <row r="63" spans="1:146" s="35" customFormat="1" x14ac:dyDescent="0.25">
      <c r="A63" s="112"/>
      <c r="B63" s="72" t="s">
        <v>50</v>
      </c>
      <c r="C63" s="98"/>
      <c r="D63" s="160">
        <v>0.2</v>
      </c>
      <c r="E63" s="161">
        <v>0.2</v>
      </c>
      <c r="F63" s="117"/>
      <c r="G63" s="118"/>
      <c r="H63" s="117"/>
      <c r="I63" s="119"/>
      <c r="J63" s="245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27"/>
    </row>
    <row r="64" spans="1:146" s="42" customFormat="1" ht="15" x14ac:dyDescent="0.25">
      <c r="A64" s="121" t="s">
        <v>241</v>
      </c>
      <c r="B64" s="122"/>
      <c r="C64" s="123" t="s">
        <v>275</v>
      </c>
      <c r="D64" s="124"/>
      <c r="E64" s="124"/>
      <c r="F64" s="124">
        <v>6.2</v>
      </c>
      <c r="G64" s="124">
        <v>5.8</v>
      </c>
      <c r="H64" s="124">
        <v>38</v>
      </c>
      <c r="I64" s="124">
        <v>229</v>
      </c>
      <c r="J64" s="225" t="s">
        <v>263</v>
      </c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6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</row>
    <row r="65" spans="1:146" s="42" customFormat="1" ht="15" x14ac:dyDescent="0.25">
      <c r="A65" s="121"/>
      <c r="B65" s="122" t="s">
        <v>117</v>
      </c>
      <c r="C65" s="123"/>
      <c r="D65" s="125">
        <v>32.5</v>
      </c>
      <c r="E65" s="124">
        <v>32.5</v>
      </c>
      <c r="F65" s="125"/>
      <c r="G65" s="124"/>
      <c r="H65" s="125"/>
      <c r="I65" s="124"/>
      <c r="J65" s="225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</row>
    <row r="66" spans="1:146" s="42" customFormat="1" ht="15" x14ac:dyDescent="0.25">
      <c r="A66" s="121"/>
      <c r="B66" s="122" t="s">
        <v>17</v>
      </c>
      <c r="C66" s="123"/>
      <c r="D66" s="125">
        <v>108</v>
      </c>
      <c r="E66" s="124">
        <v>108</v>
      </c>
      <c r="F66" s="125"/>
      <c r="G66" s="124"/>
      <c r="H66" s="125"/>
      <c r="I66" s="124"/>
      <c r="J66" s="225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</row>
    <row r="67" spans="1:146" s="42" customFormat="1" ht="15" x14ac:dyDescent="0.25">
      <c r="A67" s="121"/>
      <c r="B67" s="122" t="s">
        <v>20</v>
      </c>
      <c r="C67" s="123"/>
      <c r="D67" s="125">
        <v>3</v>
      </c>
      <c r="E67" s="124">
        <v>3</v>
      </c>
      <c r="F67" s="125"/>
      <c r="G67" s="124"/>
      <c r="H67" s="125"/>
      <c r="I67" s="124"/>
      <c r="J67" s="225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</row>
    <row r="68" spans="1:146" s="42" customFormat="1" ht="15" x14ac:dyDescent="0.25">
      <c r="A68" s="121"/>
      <c r="B68" s="122" t="s">
        <v>19</v>
      </c>
      <c r="C68" s="123"/>
      <c r="D68" s="125">
        <v>0.5</v>
      </c>
      <c r="E68" s="124">
        <v>0.5</v>
      </c>
      <c r="F68" s="125"/>
      <c r="G68" s="124"/>
      <c r="H68" s="125"/>
      <c r="I68" s="124"/>
      <c r="J68" s="225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</row>
    <row r="69" spans="1:146" s="58" customFormat="1" x14ac:dyDescent="0.25">
      <c r="A69" s="85" t="s">
        <v>331</v>
      </c>
      <c r="B69" s="72"/>
      <c r="C69" s="86">
        <v>180</v>
      </c>
      <c r="D69" s="74"/>
      <c r="E69" s="88"/>
      <c r="F69" s="87"/>
      <c r="G69" s="88"/>
      <c r="H69" s="74">
        <v>10</v>
      </c>
      <c r="I69" s="87">
        <v>40</v>
      </c>
      <c r="J69" s="110" t="s">
        <v>336</v>
      </c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56"/>
    </row>
    <row r="70" spans="1:146" s="58" customFormat="1" x14ac:dyDescent="0.25">
      <c r="A70" s="85"/>
      <c r="B70" s="72" t="s">
        <v>70</v>
      </c>
      <c r="C70" s="86"/>
      <c r="D70" s="74">
        <v>21.6</v>
      </c>
      <c r="E70" s="88">
        <v>21.6</v>
      </c>
      <c r="F70" s="87"/>
      <c r="G70" s="88"/>
      <c r="H70" s="74"/>
      <c r="I70" s="87"/>
      <c r="J70" s="110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56"/>
    </row>
    <row r="71" spans="1:146" s="58" customFormat="1" x14ac:dyDescent="0.25">
      <c r="A71" s="85"/>
      <c r="B71" s="72" t="s">
        <v>52</v>
      </c>
      <c r="C71" s="86"/>
      <c r="D71" s="74">
        <v>180</v>
      </c>
      <c r="E71" s="88">
        <v>180</v>
      </c>
      <c r="F71" s="87"/>
      <c r="G71" s="88"/>
      <c r="H71" s="74"/>
      <c r="I71" s="87"/>
      <c r="J71" s="110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56"/>
    </row>
    <row r="72" spans="1:146" s="58" customFormat="1" x14ac:dyDescent="0.25">
      <c r="A72" s="85"/>
      <c r="B72" s="72" t="s">
        <v>18</v>
      </c>
      <c r="C72" s="86"/>
      <c r="D72" s="74">
        <v>5</v>
      </c>
      <c r="E72" s="88">
        <v>5</v>
      </c>
      <c r="F72" s="87"/>
      <c r="G72" s="88"/>
      <c r="H72" s="74"/>
      <c r="I72" s="87"/>
      <c r="J72" s="110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56"/>
    </row>
    <row r="73" spans="1:146" ht="16.5" thickBot="1" x14ac:dyDescent="0.3">
      <c r="A73" s="127" t="s">
        <v>46</v>
      </c>
      <c r="B73" s="128"/>
      <c r="C73" s="129">
        <v>37.5</v>
      </c>
      <c r="D73" s="130">
        <v>37.5</v>
      </c>
      <c r="E73" s="130">
        <v>37.5</v>
      </c>
      <c r="F73" s="131">
        <v>1.8</v>
      </c>
      <c r="G73" s="131">
        <v>0.4</v>
      </c>
      <c r="H73" s="131">
        <v>18</v>
      </c>
      <c r="I73" s="131">
        <v>82.5</v>
      </c>
      <c r="J73" s="246"/>
    </row>
    <row r="74" spans="1:146" ht="16.5" thickBot="1" x14ac:dyDescent="0.3">
      <c r="A74" s="100" t="s">
        <v>26</v>
      </c>
      <c r="B74" s="101"/>
      <c r="C74" s="102">
        <v>690.5</v>
      </c>
      <c r="D74" s="132"/>
      <c r="E74" s="83"/>
      <c r="F74" s="84">
        <f>SUM(F30:F73)</f>
        <v>18.760000000000002</v>
      </c>
      <c r="G74" s="84">
        <f>SUM(G30:G73)</f>
        <v>21</v>
      </c>
      <c r="H74" s="84">
        <f>SUM(H30:H73)</f>
        <v>90.740000000000009</v>
      </c>
      <c r="I74" s="84">
        <f>SUM(I30:I73)</f>
        <v>631</v>
      </c>
      <c r="J74" s="212"/>
    </row>
    <row r="75" spans="1:146" x14ac:dyDescent="0.25">
      <c r="A75" s="105"/>
      <c r="B75" s="106" t="s">
        <v>47</v>
      </c>
      <c r="C75" s="107"/>
      <c r="D75" s="285"/>
      <c r="E75" s="75"/>
      <c r="F75" s="75"/>
      <c r="G75" s="75"/>
      <c r="H75" s="75"/>
      <c r="I75" s="285"/>
      <c r="J75" s="110"/>
    </row>
    <row r="76" spans="1:146" ht="15" x14ac:dyDescent="0.25">
      <c r="A76" s="121" t="s">
        <v>86</v>
      </c>
      <c r="B76" s="122"/>
      <c r="C76" s="123">
        <v>50</v>
      </c>
      <c r="D76" s="125"/>
      <c r="E76" s="124"/>
      <c r="F76" s="124">
        <v>4.9000000000000004</v>
      </c>
      <c r="G76" s="125">
        <v>5</v>
      </c>
      <c r="H76" s="124">
        <v>38</v>
      </c>
      <c r="I76" s="125">
        <v>217</v>
      </c>
      <c r="J76" s="133" t="s">
        <v>314</v>
      </c>
    </row>
    <row r="77" spans="1:146" ht="15" x14ac:dyDescent="0.25">
      <c r="A77" s="121"/>
      <c r="B77" s="122" t="s">
        <v>43</v>
      </c>
      <c r="C77" s="123"/>
      <c r="D77" s="125">
        <v>34</v>
      </c>
      <c r="E77" s="124">
        <v>34</v>
      </c>
      <c r="F77" s="124"/>
      <c r="G77" s="125"/>
      <c r="H77" s="124"/>
      <c r="I77" s="125"/>
      <c r="J77" s="248"/>
    </row>
    <row r="78" spans="1:146" ht="19.5" customHeight="1" x14ac:dyDescent="0.25">
      <c r="A78" s="121"/>
      <c r="B78" s="122" t="s">
        <v>18</v>
      </c>
      <c r="C78" s="123"/>
      <c r="D78" s="125">
        <v>7</v>
      </c>
      <c r="E78" s="124">
        <v>7</v>
      </c>
      <c r="F78" s="124"/>
      <c r="G78" s="124"/>
      <c r="H78" s="124"/>
      <c r="I78" s="126"/>
      <c r="J78" s="248"/>
    </row>
    <row r="79" spans="1:146" ht="15.75" customHeight="1" x14ac:dyDescent="0.25">
      <c r="A79" s="121"/>
      <c r="B79" s="122" t="s">
        <v>52</v>
      </c>
      <c r="C79" s="123"/>
      <c r="D79" s="125">
        <v>14</v>
      </c>
      <c r="E79" s="124">
        <v>14</v>
      </c>
      <c r="F79" s="124"/>
      <c r="G79" s="125"/>
      <c r="H79" s="124"/>
      <c r="I79" s="125"/>
      <c r="J79" s="248"/>
    </row>
    <row r="80" spans="1:146" ht="15" x14ac:dyDescent="0.25">
      <c r="A80" s="121"/>
      <c r="B80" s="122" t="s">
        <v>34</v>
      </c>
      <c r="C80" s="123"/>
      <c r="D80" s="125">
        <v>7</v>
      </c>
      <c r="E80" s="124">
        <v>7</v>
      </c>
      <c r="F80" s="124"/>
      <c r="G80" s="125"/>
      <c r="H80" s="124"/>
      <c r="I80" s="125"/>
      <c r="J80" s="248"/>
    </row>
    <row r="81" spans="1:153" ht="15" x14ac:dyDescent="0.25">
      <c r="A81" s="121"/>
      <c r="B81" s="122" t="s">
        <v>87</v>
      </c>
      <c r="C81" s="123"/>
      <c r="D81" s="125">
        <v>0.2</v>
      </c>
      <c r="E81" s="124">
        <v>0.2</v>
      </c>
      <c r="F81" s="124"/>
      <c r="G81" s="125"/>
      <c r="H81" s="124"/>
      <c r="I81" s="125"/>
      <c r="J81" s="248"/>
    </row>
    <row r="82" spans="1:153" ht="15" x14ac:dyDescent="0.25">
      <c r="A82" s="121"/>
      <c r="B82" s="122" t="s">
        <v>19</v>
      </c>
      <c r="C82" s="123"/>
      <c r="D82" s="125">
        <v>0.3</v>
      </c>
      <c r="E82" s="124">
        <v>0.3</v>
      </c>
      <c r="F82" s="124"/>
      <c r="G82" s="125"/>
      <c r="H82" s="124"/>
      <c r="I82" s="125"/>
      <c r="J82" s="248"/>
    </row>
    <row r="83" spans="1:153" ht="15" x14ac:dyDescent="0.25">
      <c r="A83" s="121"/>
      <c r="B83" s="122" t="s">
        <v>51</v>
      </c>
      <c r="C83" s="123"/>
      <c r="D83" s="125">
        <v>1</v>
      </c>
      <c r="E83" s="126">
        <v>1</v>
      </c>
      <c r="F83" s="124" t="s">
        <v>1</v>
      </c>
      <c r="G83" s="125"/>
      <c r="H83" s="124"/>
      <c r="I83" s="125"/>
      <c r="J83" s="248"/>
    </row>
    <row r="84" spans="1:153" ht="15" x14ac:dyDescent="0.25">
      <c r="A84" s="121"/>
      <c r="B84" s="122" t="s">
        <v>81</v>
      </c>
      <c r="C84" s="123"/>
      <c r="D84" s="125"/>
      <c r="E84" s="126">
        <v>60.5</v>
      </c>
      <c r="F84" s="124"/>
      <c r="G84" s="125"/>
      <c r="H84" s="124"/>
      <c r="I84" s="125"/>
      <c r="J84" s="248"/>
    </row>
    <row r="85" spans="1:153" ht="15" x14ac:dyDescent="0.25">
      <c r="A85" s="121"/>
      <c r="B85" s="122" t="s">
        <v>34</v>
      </c>
      <c r="C85" s="123"/>
      <c r="D85" s="125">
        <v>0.2</v>
      </c>
      <c r="E85" s="126">
        <v>0.2</v>
      </c>
      <c r="F85" s="124"/>
      <c r="G85" s="125"/>
      <c r="H85" s="124"/>
      <c r="I85" s="125"/>
      <c r="J85" s="248"/>
    </row>
    <row r="86" spans="1:153" x14ac:dyDescent="0.25">
      <c r="A86" s="85" t="s">
        <v>84</v>
      </c>
      <c r="C86" s="86">
        <v>110</v>
      </c>
      <c r="D86" s="74"/>
      <c r="E86" s="88"/>
      <c r="F86" s="103">
        <v>3.77</v>
      </c>
      <c r="G86" s="86">
        <v>2.75</v>
      </c>
      <c r="H86" s="103">
        <v>5</v>
      </c>
      <c r="I86" s="86">
        <v>62.1</v>
      </c>
      <c r="J86" s="110" t="s">
        <v>157</v>
      </c>
    </row>
    <row r="87" spans="1:153" x14ac:dyDescent="0.25">
      <c r="A87" s="85"/>
      <c r="B87" s="72" t="s">
        <v>85</v>
      </c>
      <c r="C87" s="86"/>
      <c r="D87" s="74">
        <v>114</v>
      </c>
      <c r="E87" s="88">
        <v>110</v>
      </c>
      <c r="F87" s="88"/>
      <c r="G87" s="88"/>
      <c r="H87" s="88"/>
      <c r="I87" s="88"/>
      <c r="J87" s="110"/>
    </row>
    <row r="88" spans="1:153" s="35" customFormat="1" ht="31.5" x14ac:dyDescent="0.25">
      <c r="A88" s="254" t="s">
        <v>421</v>
      </c>
      <c r="B88" s="72"/>
      <c r="C88" s="86" t="s">
        <v>107</v>
      </c>
      <c r="D88" s="88"/>
      <c r="E88" s="89"/>
      <c r="F88" s="74">
        <v>6</v>
      </c>
      <c r="G88" s="88">
        <v>9.5</v>
      </c>
      <c r="H88" s="74">
        <v>8</v>
      </c>
      <c r="I88" s="88">
        <f>(F88*4)+(G88*9)+(H88*4)</f>
        <v>141.5</v>
      </c>
      <c r="J88" s="110" t="s">
        <v>430</v>
      </c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  <c r="CB88" s="96"/>
      <c r="CC88" s="96"/>
      <c r="CD88" s="96"/>
      <c r="CE88" s="96"/>
      <c r="CF88" s="96"/>
      <c r="CG88" s="96"/>
      <c r="CH88" s="96"/>
      <c r="CI88" s="96"/>
      <c r="CJ88" s="96"/>
      <c r="CK88" s="96"/>
      <c r="CL88" s="96"/>
      <c r="CM88" s="96"/>
      <c r="CN88" s="96"/>
      <c r="CO88" s="96"/>
      <c r="CP88" s="96"/>
      <c r="CQ88" s="96"/>
      <c r="CR88" s="96"/>
      <c r="CS88" s="96"/>
      <c r="CT88" s="96"/>
      <c r="CU88" s="96"/>
      <c r="CV88" s="96"/>
      <c r="CW88" s="96"/>
      <c r="CX88" s="96"/>
      <c r="CY88" s="96"/>
      <c r="CZ88" s="96"/>
      <c r="DA88" s="96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</row>
    <row r="89" spans="1:153" s="60" customFormat="1" x14ac:dyDescent="0.25">
      <c r="A89" s="254"/>
      <c r="B89" s="297" t="s">
        <v>42</v>
      </c>
      <c r="C89" s="164"/>
      <c r="D89" s="91">
        <v>120</v>
      </c>
      <c r="E89" s="70">
        <v>96</v>
      </c>
      <c r="F89" s="174"/>
      <c r="G89" s="175"/>
      <c r="H89" s="140"/>
      <c r="I89" s="281"/>
      <c r="J89" s="248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34"/>
    </row>
    <row r="90" spans="1:153" s="60" customFormat="1" x14ac:dyDescent="0.25">
      <c r="A90" s="254"/>
      <c r="B90" s="297" t="s">
        <v>141</v>
      </c>
      <c r="C90" s="164"/>
      <c r="D90" s="91">
        <v>52</v>
      </c>
      <c r="E90" s="70">
        <v>52</v>
      </c>
      <c r="F90" s="174"/>
      <c r="G90" s="175"/>
      <c r="H90" s="140"/>
      <c r="I90" s="139"/>
      <c r="J90" s="248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7"/>
      <c r="BR90" s="137"/>
      <c r="BS90" s="137"/>
      <c r="BT90" s="137"/>
      <c r="BU90" s="137"/>
      <c r="BV90" s="137"/>
      <c r="BW90" s="137"/>
      <c r="BX90" s="137"/>
      <c r="BY90" s="137"/>
      <c r="BZ90" s="137"/>
      <c r="CA90" s="137"/>
      <c r="CB90" s="137"/>
      <c r="CC90" s="137"/>
      <c r="CD90" s="137"/>
      <c r="CE90" s="137"/>
      <c r="CF90" s="137"/>
      <c r="CG90" s="137"/>
      <c r="CH90" s="137"/>
      <c r="CI90" s="137"/>
      <c r="CJ90" s="137"/>
      <c r="CK90" s="137"/>
      <c r="CL90" s="137"/>
      <c r="CM90" s="137"/>
      <c r="CN90" s="137"/>
      <c r="CO90" s="137"/>
      <c r="CP90" s="137"/>
      <c r="CQ90" s="137"/>
      <c r="CR90" s="137"/>
      <c r="CS90" s="137"/>
      <c r="CT90" s="137"/>
      <c r="CU90" s="137"/>
      <c r="CV90" s="137"/>
      <c r="CW90" s="137"/>
      <c r="CX90" s="137"/>
      <c r="CY90" s="137"/>
      <c r="CZ90" s="137"/>
      <c r="DA90" s="137"/>
      <c r="DB90" s="34"/>
    </row>
    <row r="91" spans="1:153" s="35" customFormat="1" x14ac:dyDescent="0.25">
      <c r="A91" s="254"/>
      <c r="B91" s="297" t="s">
        <v>68</v>
      </c>
      <c r="C91" s="86"/>
      <c r="D91" s="74">
        <v>7</v>
      </c>
      <c r="E91" s="88">
        <v>7</v>
      </c>
      <c r="F91" s="74"/>
      <c r="G91" s="88"/>
      <c r="H91" s="74"/>
      <c r="I91" s="87"/>
      <c r="J91" s="110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96"/>
      <c r="CO91" s="96"/>
      <c r="CP91" s="96"/>
      <c r="CQ91" s="96"/>
      <c r="CR91" s="96"/>
      <c r="CS91" s="96"/>
      <c r="CT91" s="96"/>
      <c r="CU91" s="96"/>
      <c r="CV91" s="96"/>
      <c r="CW91" s="96"/>
      <c r="CX91" s="96"/>
      <c r="CY91" s="96"/>
      <c r="CZ91" s="96"/>
      <c r="DA91" s="96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</row>
    <row r="92" spans="1:153" s="35" customFormat="1" x14ac:dyDescent="0.25">
      <c r="A92" s="254"/>
      <c r="B92" s="297" t="s">
        <v>33</v>
      </c>
      <c r="C92" s="86"/>
      <c r="D92" s="74">
        <v>15.48</v>
      </c>
      <c r="E92" s="274">
        <v>13.0032</v>
      </c>
      <c r="F92" s="74"/>
      <c r="G92" s="88"/>
      <c r="H92" s="74"/>
      <c r="I92" s="87"/>
      <c r="J92" s="110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6"/>
      <c r="CX92" s="96"/>
      <c r="CY92" s="96"/>
      <c r="CZ92" s="96"/>
      <c r="DA92" s="96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</row>
    <row r="93" spans="1:153" s="35" customFormat="1" x14ac:dyDescent="0.25">
      <c r="A93" s="254"/>
      <c r="B93" s="297" t="s">
        <v>20</v>
      </c>
      <c r="C93" s="86"/>
      <c r="D93" s="74">
        <v>5.3</v>
      </c>
      <c r="E93" s="88">
        <v>5.3</v>
      </c>
      <c r="F93" s="74"/>
      <c r="G93" s="88"/>
      <c r="H93" s="74"/>
      <c r="I93" s="87"/>
      <c r="J93" s="110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  <c r="CB93" s="96"/>
      <c r="CC93" s="96"/>
      <c r="CD93" s="96"/>
      <c r="CE93" s="96"/>
      <c r="CF93" s="96"/>
      <c r="CG93" s="96"/>
      <c r="CH93" s="96"/>
      <c r="CI93" s="96"/>
      <c r="CJ93" s="96"/>
      <c r="CK93" s="96"/>
      <c r="CL93" s="96"/>
      <c r="CM93" s="96"/>
      <c r="CN93" s="96"/>
      <c r="CO93" s="96"/>
      <c r="CP93" s="96"/>
      <c r="CQ93" s="96"/>
      <c r="CR93" s="96"/>
      <c r="CS93" s="96"/>
      <c r="CT93" s="96"/>
      <c r="CU93" s="96"/>
      <c r="CV93" s="96"/>
      <c r="CW93" s="96"/>
      <c r="CX93" s="96"/>
      <c r="CY93" s="96"/>
      <c r="CZ93" s="96"/>
      <c r="DA93" s="96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</row>
    <row r="94" spans="1:153" s="35" customFormat="1" x14ac:dyDescent="0.25">
      <c r="A94" s="254"/>
      <c r="B94" s="297" t="s">
        <v>19</v>
      </c>
      <c r="C94" s="86"/>
      <c r="D94" s="74">
        <v>1.5</v>
      </c>
      <c r="E94" s="88">
        <v>1.5</v>
      </c>
      <c r="F94" s="74"/>
      <c r="G94" s="88"/>
      <c r="H94" s="74"/>
      <c r="I94" s="87"/>
      <c r="J94" s="110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  <c r="CO94" s="96"/>
      <c r="CP94" s="96"/>
      <c r="CQ94" s="96"/>
      <c r="CR94" s="96"/>
      <c r="CS94" s="96"/>
      <c r="CT94" s="96"/>
      <c r="CU94" s="96"/>
      <c r="CV94" s="96"/>
      <c r="CW94" s="96"/>
      <c r="CX94" s="96"/>
      <c r="CY94" s="96"/>
      <c r="CZ94" s="96"/>
      <c r="DA94" s="96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</row>
    <row r="95" spans="1:153" s="35" customFormat="1" x14ac:dyDescent="0.25">
      <c r="A95" s="254"/>
      <c r="B95" s="297" t="s">
        <v>51</v>
      </c>
      <c r="C95" s="86"/>
      <c r="D95" s="275">
        <v>7</v>
      </c>
      <c r="E95" s="213">
        <v>7</v>
      </c>
      <c r="F95" s="74"/>
      <c r="G95" s="88"/>
      <c r="H95" s="74"/>
      <c r="I95" s="87"/>
      <c r="J95" s="110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  <c r="CB95" s="96"/>
      <c r="CC95" s="96"/>
      <c r="CD95" s="96"/>
      <c r="CE95" s="96"/>
      <c r="CF95" s="96"/>
      <c r="CG95" s="96"/>
      <c r="CH95" s="96"/>
      <c r="CI95" s="96"/>
      <c r="CJ95" s="96"/>
      <c r="CK95" s="96"/>
      <c r="CL95" s="96"/>
      <c r="CM95" s="96"/>
      <c r="CN95" s="96"/>
      <c r="CO95" s="96"/>
      <c r="CP95" s="96"/>
      <c r="CQ95" s="96"/>
      <c r="CR95" s="96"/>
      <c r="CS95" s="96"/>
      <c r="CT95" s="96"/>
      <c r="CU95" s="96"/>
      <c r="CV95" s="96"/>
      <c r="CW95" s="96"/>
      <c r="CX95" s="96"/>
      <c r="CY95" s="96"/>
      <c r="CZ95" s="96"/>
      <c r="DA95" s="96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</row>
    <row r="96" spans="1:153" s="35" customFormat="1" x14ac:dyDescent="0.25">
      <c r="A96" s="254"/>
      <c r="B96" s="297" t="s">
        <v>43</v>
      </c>
      <c r="C96" s="86"/>
      <c r="D96" s="275">
        <v>1</v>
      </c>
      <c r="E96" s="213">
        <v>1</v>
      </c>
      <c r="F96" s="74"/>
      <c r="G96" s="88"/>
      <c r="H96" s="74"/>
      <c r="I96" s="87"/>
      <c r="J96" s="110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  <c r="CB96" s="96"/>
      <c r="CC96" s="96"/>
      <c r="CD96" s="96"/>
      <c r="CE96" s="96"/>
      <c r="CF96" s="96"/>
      <c r="CG96" s="96"/>
      <c r="CH96" s="96"/>
      <c r="CI96" s="96"/>
      <c r="CJ96" s="96"/>
      <c r="CK96" s="96"/>
      <c r="CL96" s="96"/>
      <c r="CM96" s="96"/>
      <c r="CN96" s="96"/>
      <c r="CO96" s="96"/>
      <c r="CP96" s="96"/>
      <c r="CQ96" s="96"/>
      <c r="CR96" s="96"/>
      <c r="CS96" s="96"/>
      <c r="CT96" s="96"/>
      <c r="CU96" s="96"/>
      <c r="CV96" s="96"/>
      <c r="CW96" s="96"/>
      <c r="CX96" s="96"/>
      <c r="CY96" s="96"/>
      <c r="CZ96" s="96"/>
      <c r="DA96" s="96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</row>
    <row r="97" spans="1:153" s="35" customFormat="1" x14ac:dyDescent="0.25">
      <c r="A97" s="254"/>
      <c r="B97" s="72" t="s">
        <v>17</v>
      </c>
      <c r="C97" s="86"/>
      <c r="D97" s="275">
        <v>18</v>
      </c>
      <c r="E97" s="213">
        <v>18</v>
      </c>
      <c r="F97" s="74"/>
      <c r="G97" s="88"/>
      <c r="H97" s="74"/>
      <c r="I97" s="87"/>
      <c r="J97" s="110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  <c r="CB97" s="96"/>
      <c r="CC97" s="96"/>
      <c r="CD97" s="96"/>
      <c r="CE97" s="96"/>
      <c r="CF97" s="96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/>
      <c r="CV97" s="96"/>
      <c r="CW97" s="96"/>
      <c r="CX97" s="96"/>
      <c r="CY97" s="96"/>
      <c r="CZ97" s="96"/>
      <c r="DA97" s="96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</row>
    <row r="98" spans="1:153" s="35" customFormat="1" x14ac:dyDescent="0.25">
      <c r="A98" s="254"/>
      <c r="B98" s="297" t="s">
        <v>36</v>
      </c>
      <c r="C98" s="86"/>
      <c r="D98" s="160">
        <v>15.5</v>
      </c>
      <c r="E98" s="161">
        <v>15.5</v>
      </c>
      <c r="F98" s="74"/>
      <c r="G98" s="88"/>
      <c r="H98" s="74"/>
      <c r="I98" s="87"/>
      <c r="J98" s="110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  <c r="CB98" s="96"/>
      <c r="CC98" s="96"/>
      <c r="CD98" s="96"/>
      <c r="CE98" s="96"/>
      <c r="CF98" s="96"/>
      <c r="CG98" s="96"/>
      <c r="CH98" s="96"/>
      <c r="CI98" s="96"/>
      <c r="CJ98" s="96"/>
      <c r="CK98" s="96"/>
      <c r="CL98" s="96"/>
      <c r="CM98" s="96"/>
      <c r="CN98" s="96"/>
      <c r="CO98" s="96"/>
      <c r="CP98" s="96"/>
      <c r="CQ98" s="96"/>
      <c r="CR98" s="96"/>
      <c r="CS98" s="96"/>
      <c r="CT98" s="96"/>
      <c r="CU98" s="96"/>
      <c r="CV98" s="96"/>
      <c r="CW98" s="96"/>
      <c r="CX98" s="96"/>
      <c r="CY98" s="96"/>
      <c r="CZ98" s="96"/>
      <c r="DA98" s="96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</row>
    <row r="99" spans="1:153" s="35" customFormat="1" x14ac:dyDescent="0.25">
      <c r="A99" s="254"/>
      <c r="B99" s="297" t="s">
        <v>44</v>
      </c>
      <c r="C99" s="86"/>
      <c r="D99" s="275">
        <v>1</v>
      </c>
      <c r="E99" s="213">
        <v>1</v>
      </c>
      <c r="F99" s="74"/>
      <c r="G99" s="88"/>
      <c r="H99" s="74"/>
      <c r="I99" s="88"/>
      <c r="J99" s="110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  <c r="CY99" s="96"/>
      <c r="CZ99" s="96"/>
      <c r="DA99" s="96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</row>
    <row r="100" spans="1:153" s="35" customFormat="1" x14ac:dyDescent="0.25">
      <c r="A100" s="254"/>
      <c r="B100" s="297" t="s">
        <v>32</v>
      </c>
      <c r="C100" s="86"/>
      <c r="D100" s="74">
        <v>1.25</v>
      </c>
      <c r="E100" s="88">
        <v>1</v>
      </c>
      <c r="F100" s="74"/>
      <c r="G100" s="88"/>
      <c r="H100" s="74"/>
      <c r="I100" s="88"/>
      <c r="J100" s="110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</row>
    <row r="101" spans="1:153" s="35" customFormat="1" x14ac:dyDescent="0.25">
      <c r="A101" s="254"/>
      <c r="B101" s="297" t="s">
        <v>33</v>
      </c>
      <c r="C101" s="86"/>
      <c r="D101" s="74">
        <v>0.48</v>
      </c>
      <c r="E101" s="274">
        <v>0.4032</v>
      </c>
      <c r="F101" s="74"/>
      <c r="G101" s="88"/>
      <c r="H101" s="74"/>
      <c r="I101" s="88"/>
      <c r="J101" s="110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6"/>
      <c r="CH101" s="96"/>
      <c r="CI101" s="96"/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/>
      <c r="CV101" s="96"/>
      <c r="CW101" s="96"/>
      <c r="CX101" s="96"/>
      <c r="CY101" s="96"/>
      <c r="CZ101" s="96"/>
      <c r="DA101" s="96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</row>
    <row r="102" spans="1:153" s="35" customFormat="1" x14ac:dyDescent="0.25">
      <c r="A102" s="254"/>
      <c r="B102" s="297" t="s">
        <v>18</v>
      </c>
      <c r="C102" s="86"/>
      <c r="D102" s="160">
        <v>0.2</v>
      </c>
      <c r="E102" s="161">
        <v>0.2</v>
      </c>
      <c r="F102" s="74"/>
      <c r="G102" s="88"/>
      <c r="H102" s="74"/>
      <c r="I102" s="88"/>
      <c r="J102" s="110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  <c r="CB102" s="96"/>
      <c r="CC102" s="96"/>
      <c r="CD102" s="96"/>
      <c r="CE102" s="96"/>
      <c r="CF102" s="96"/>
      <c r="CG102" s="96"/>
      <c r="CH102" s="96"/>
      <c r="CI102" s="96"/>
      <c r="CJ102" s="96"/>
      <c r="CK102" s="96"/>
      <c r="CL102" s="96"/>
      <c r="CM102" s="96"/>
      <c r="CN102" s="96"/>
      <c r="CO102" s="96"/>
      <c r="CP102" s="96"/>
      <c r="CQ102" s="96"/>
      <c r="CR102" s="96"/>
      <c r="CS102" s="96"/>
      <c r="CT102" s="96"/>
      <c r="CU102" s="96"/>
      <c r="CV102" s="96"/>
      <c r="CW102" s="96"/>
      <c r="CX102" s="96"/>
      <c r="CY102" s="96"/>
      <c r="CZ102" s="96"/>
      <c r="DA102" s="96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</row>
    <row r="103" spans="1:153" s="35" customFormat="1" x14ac:dyDescent="0.25">
      <c r="A103" s="200" t="s">
        <v>312</v>
      </c>
      <c r="B103" s="72"/>
      <c r="C103" s="86">
        <v>180</v>
      </c>
      <c r="D103" s="74"/>
      <c r="E103" s="88"/>
      <c r="F103" s="111">
        <v>0.6</v>
      </c>
      <c r="G103" s="161">
        <v>0.06</v>
      </c>
      <c r="H103" s="160">
        <v>15</v>
      </c>
      <c r="I103" s="201">
        <v>62.5</v>
      </c>
      <c r="J103" s="196" t="s">
        <v>313</v>
      </c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  <c r="CB103" s="96"/>
      <c r="CC103" s="96"/>
      <c r="CD103" s="96"/>
      <c r="CE103" s="96"/>
      <c r="CF103" s="96"/>
      <c r="CG103" s="96"/>
      <c r="CH103" s="96"/>
      <c r="CI103" s="96"/>
      <c r="CJ103" s="96"/>
      <c r="CK103" s="96"/>
      <c r="CL103" s="96"/>
      <c r="CM103" s="96"/>
      <c r="CN103" s="96"/>
      <c r="CO103" s="96"/>
      <c r="CP103" s="96"/>
      <c r="CQ103" s="96"/>
      <c r="CR103" s="96"/>
      <c r="CS103" s="96"/>
      <c r="CT103" s="96"/>
      <c r="CU103" s="96"/>
      <c r="CV103" s="96"/>
      <c r="CW103" s="96"/>
      <c r="CX103" s="96"/>
      <c r="CY103" s="96"/>
      <c r="CZ103" s="96"/>
      <c r="DA103" s="96"/>
    </row>
    <row r="104" spans="1:153" s="35" customFormat="1" x14ac:dyDescent="0.25">
      <c r="A104" s="202"/>
      <c r="B104" s="113" t="s">
        <v>276</v>
      </c>
      <c r="C104" s="86"/>
      <c r="D104" s="74">
        <v>15.3</v>
      </c>
      <c r="E104" s="88">
        <v>15</v>
      </c>
      <c r="F104" s="111"/>
      <c r="G104" s="86"/>
      <c r="H104" s="103"/>
      <c r="I104" s="201"/>
      <c r="J104" s="1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  <c r="CB104" s="96"/>
      <c r="CC104" s="96"/>
      <c r="CD104" s="96"/>
      <c r="CE104" s="96"/>
      <c r="CF104" s="96"/>
      <c r="CG104" s="96"/>
      <c r="CH104" s="96"/>
      <c r="CI104" s="96"/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/>
      <c r="CV104" s="96"/>
      <c r="CW104" s="96"/>
      <c r="CX104" s="96"/>
      <c r="CY104" s="96"/>
      <c r="CZ104" s="96"/>
      <c r="DA104" s="96"/>
    </row>
    <row r="105" spans="1:153" s="35" customFormat="1" x14ac:dyDescent="0.25">
      <c r="A105" s="202"/>
      <c r="B105" s="72" t="s">
        <v>52</v>
      </c>
      <c r="C105" s="86"/>
      <c r="D105" s="74">
        <v>180</v>
      </c>
      <c r="E105" s="88">
        <v>180</v>
      </c>
      <c r="F105" s="111"/>
      <c r="G105" s="86"/>
      <c r="H105" s="103"/>
      <c r="I105" s="201"/>
      <c r="J105" s="1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  <c r="CY105" s="96"/>
      <c r="CZ105" s="96"/>
      <c r="DA105" s="96"/>
    </row>
    <row r="106" spans="1:153" s="35" customFormat="1" x14ac:dyDescent="0.25">
      <c r="A106" s="202"/>
      <c r="B106" s="72" t="s">
        <v>18</v>
      </c>
      <c r="C106" s="86"/>
      <c r="D106" s="74">
        <v>5</v>
      </c>
      <c r="E106" s="88">
        <v>5</v>
      </c>
      <c r="F106" s="111"/>
      <c r="G106" s="86"/>
      <c r="H106" s="103"/>
      <c r="I106" s="201"/>
      <c r="J106" s="1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  <c r="CB106" s="96"/>
      <c r="CC106" s="96"/>
      <c r="CD106" s="96"/>
      <c r="CE106" s="96"/>
      <c r="CF106" s="96"/>
      <c r="CG106" s="96"/>
      <c r="CH106" s="96"/>
      <c r="CI106" s="96"/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/>
      <c r="CV106" s="96"/>
      <c r="CW106" s="96"/>
      <c r="CX106" s="96"/>
      <c r="CY106" s="96"/>
      <c r="CZ106" s="96"/>
      <c r="DA106" s="96"/>
    </row>
    <row r="107" spans="1:153" s="26" customFormat="1" ht="16.5" thickBot="1" x14ac:dyDescent="0.3">
      <c r="A107" s="85" t="s">
        <v>38</v>
      </c>
      <c r="B107" s="72"/>
      <c r="C107" s="86">
        <v>20</v>
      </c>
      <c r="D107" s="88">
        <v>20</v>
      </c>
      <c r="E107" s="88">
        <v>20</v>
      </c>
      <c r="F107" s="88">
        <v>1.52</v>
      </c>
      <c r="G107" s="74">
        <v>0.16</v>
      </c>
      <c r="H107" s="88">
        <v>9.84</v>
      </c>
      <c r="I107" s="74">
        <v>47</v>
      </c>
      <c r="J107" s="110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</row>
    <row r="108" spans="1:153" ht="16.5" thickBot="1" x14ac:dyDescent="0.3">
      <c r="A108" s="142" t="s">
        <v>26</v>
      </c>
      <c r="B108" s="143"/>
      <c r="C108" s="144">
        <v>505</v>
      </c>
      <c r="D108" s="145"/>
      <c r="E108" s="144"/>
      <c r="F108" s="146">
        <f>SUM(F76:F107)</f>
        <v>16.79</v>
      </c>
      <c r="G108" s="146">
        <f>SUM(G76:G107)</f>
        <v>17.47</v>
      </c>
      <c r="H108" s="146">
        <f>SUM(H76:H107)</f>
        <v>75.84</v>
      </c>
      <c r="I108" s="146">
        <f>SUM(I76:I107)</f>
        <v>530.1</v>
      </c>
      <c r="J108" s="212"/>
    </row>
    <row r="109" spans="1:153" ht="16.5" thickBot="1" x14ac:dyDescent="0.3">
      <c r="A109" s="100" t="s">
        <v>60</v>
      </c>
      <c r="B109" s="101"/>
      <c r="C109" s="147">
        <f>C25+C28+C74+C108</f>
        <v>1738.5</v>
      </c>
      <c r="D109" s="148"/>
      <c r="E109" s="83"/>
      <c r="F109" s="149">
        <f>F25+F28+F74+F108</f>
        <v>43.61</v>
      </c>
      <c r="G109" s="149">
        <f>G25+G28+G74+G108</f>
        <v>48.769999999999996</v>
      </c>
      <c r="H109" s="149">
        <f>H25+H28+H74+H108</f>
        <v>231.77</v>
      </c>
      <c r="I109" s="149">
        <f>I25+I28+I74+I108</f>
        <v>1544.9</v>
      </c>
      <c r="J109" s="211"/>
    </row>
    <row r="110" spans="1:153" x14ac:dyDescent="0.25">
      <c r="C110" s="150"/>
      <c r="D110" s="151"/>
      <c r="E110" s="74"/>
      <c r="I110" s="286"/>
      <c r="J110" s="106"/>
    </row>
    <row r="111" spans="1:153" ht="16.5" thickBot="1" x14ac:dyDescent="0.3">
      <c r="A111" s="72" t="s">
        <v>61</v>
      </c>
      <c r="I111" s="153"/>
      <c r="J111" s="128"/>
    </row>
    <row r="112" spans="1:153" ht="29.25" customHeight="1" x14ac:dyDescent="0.25">
      <c r="A112" s="295" t="s">
        <v>224</v>
      </c>
      <c r="B112" s="296"/>
      <c r="C112" s="288" t="s">
        <v>220</v>
      </c>
      <c r="D112" s="285" t="s">
        <v>3</v>
      </c>
      <c r="E112" s="75" t="s">
        <v>3</v>
      </c>
      <c r="F112" s="829" t="s">
        <v>221</v>
      </c>
      <c r="G112" s="830"/>
      <c r="H112" s="831"/>
      <c r="I112" s="285" t="s">
        <v>4</v>
      </c>
      <c r="J112" s="211" t="s">
        <v>222</v>
      </c>
    </row>
    <row r="113" spans="1:122" ht="16.5" thickBot="1" x14ac:dyDescent="0.3">
      <c r="A113" s="291" t="s">
        <v>223</v>
      </c>
      <c r="B113" s="292"/>
      <c r="C113" s="289"/>
      <c r="D113" s="76" t="s">
        <v>5</v>
      </c>
      <c r="E113" s="77" t="s">
        <v>5</v>
      </c>
      <c r="F113" s="78"/>
      <c r="G113" s="79"/>
      <c r="H113" s="80"/>
      <c r="I113" s="76" t="s">
        <v>6</v>
      </c>
      <c r="J113" s="110"/>
    </row>
    <row r="114" spans="1:122" ht="16.5" thickBot="1" x14ac:dyDescent="0.3">
      <c r="A114" s="293"/>
      <c r="B114" s="294"/>
      <c r="C114" s="290"/>
      <c r="D114" s="83" t="s">
        <v>7</v>
      </c>
      <c r="E114" s="83" t="s">
        <v>8</v>
      </c>
      <c r="F114" s="83" t="s">
        <v>9</v>
      </c>
      <c r="G114" s="83" t="s">
        <v>10</v>
      </c>
      <c r="H114" s="84" t="s">
        <v>11</v>
      </c>
      <c r="I114" s="84" t="s">
        <v>12</v>
      </c>
      <c r="J114" s="212"/>
    </row>
    <row r="115" spans="1:122" ht="37.5" customHeight="1" x14ac:dyDescent="0.25">
      <c r="A115" s="105"/>
      <c r="B115" s="106" t="s">
        <v>13</v>
      </c>
      <c r="C115" s="107"/>
      <c r="D115" s="75"/>
      <c r="E115" s="108"/>
      <c r="F115" s="285"/>
      <c r="G115" s="75"/>
      <c r="H115" s="75"/>
      <c r="I115" s="285"/>
      <c r="J115" s="110"/>
    </row>
    <row r="116" spans="1:122" s="26" customFormat="1" x14ac:dyDescent="0.25">
      <c r="A116" s="85" t="s">
        <v>169</v>
      </c>
      <c r="B116" s="227"/>
      <c r="C116" s="220" t="s">
        <v>372</v>
      </c>
      <c r="D116" s="88"/>
      <c r="E116" s="88"/>
      <c r="F116" s="273">
        <v>10</v>
      </c>
      <c r="G116" s="216">
        <v>10</v>
      </c>
      <c r="H116" s="216">
        <v>24.5</v>
      </c>
      <c r="I116" s="273">
        <v>228</v>
      </c>
      <c r="J116" s="110" t="s">
        <v>56</v>
      </c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</row>
    <row r="117" spans="1:122" s="26" customFormat="1" x14ac:dyDescent="0.25">
      <c r="A117" s="85"/>
      <c r="B117" s="297" t="s">
        <v>94</v>
      </c>
      <c r="C117" s="220"/>
      <c r="D117" s="88">
        <v>20</v>
      </c>
      <c r="E117" s="88">
        <v>20</v>
      </c>
      <c r="F117" s="88"/>
      <c r="G117" s="221"/>
      <c r="H117" s="88"/>
      <c r="I117" s="221"/>
      <c r="J117" s="110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</row>
    <row r="118" spans="1:122" s="26" customFormat="1" x14ac:dyDescent="0.25">
      <c r="A118" s="85"/>
      <c r="B118" s="297" t="s">
        <v>16</v>
      </c>
      <c r="C118" s="220"/>
      <c r="D118" s="88">
        <v>100</v>
      </c>
      <c r="E118" s="88">
        <v>100</v>
      </c>
      <c r="F118" s="88"/>
      <c r="G118" s="221"/>
      <c r="H118" s="88"/>
      <c r="I118" s="221"/>
      <c r="J118" s="110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</row>
    <row r="119" spans="1:122" s="26" customFormat="1" x14ac:dyDescent="0.25">
      <c r="A119" s="85"/>
      <c r="B119" s="227" t="s">
        <v>52</v>
      </c>
      <c r="C119" s="220"/>
      <c r="D119" s="88">
        <v>76</v>
      </c>
      <c r="E119" s="88">
        <v>76</v>
      </c>
      <c r="F119" s="88"/>
      <c r="G119" s="221"/>
      <c r="H119" s="88"/>
      <c r="I119" s="221"/>
      <c r="J119" s="110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</row>
    <row r="120" spans="1:122" s="26" customFormat="1" x14ac:dyDescent="0.25">
      <c r="A120" s="85"/>
      <c r="B120" s="297" t="s">
        <v>18</v>
      </c>
      <c r="C120" s="220"/>
      <c r="D120" s="88">
        <v>3</v>
      </c>
      <c r="E120" s="88">
        <v>3</v>
      </c>
      <c r="F120" s="88"/>
      <c r="G120" s="221"/>
      <c r="H120" s="88"/>
      <c r="I120" s="221"/>
      <c r="J120" s="110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</row>
    <row r="121" spans="1:122" s="26" customFormat="1" x14ac:dyDescent="0.25">
      <c r="A121" s="85"/>
      <c r="B121" s="297" t="s">
        <v>19</v>
      </c>
      <c r="C121" s="220"/>
      <c r="D121" s="88">
        <v>1.5</v>
      </c>
      <c r="E121" s="88">
        <v>1.5</v>
      </c>
      <c r="F121" s="88"/>
      <c r="G121" s="221"/>
      <c r="H121" s="88"/>
      <c r="I121" s="221"/>
      <c r="J121" s="110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</row>
    <row r="122" spans="1:122" s="26" customFormat="1" x14ac:dyDescent="0.25">
      <c r="A122" s="85"/>
      <c r="B122" s="297" t="s">
        <v>20</v>
      </c>
      <c r="C122" s="220"/>
      <c r="D122" s="88">
        <v>3</v>
      </c>
      <c r="E122" s="88">
        <v>3</v>
      </c>
      <c r="F122" s="88"/>
      <c r="G122" s="221"/>
      <c r="H122" s="88"/>
      <c r="I122" s="221"/>
      <c r="J122" s="110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</row>
    <row r="123" spans="1:122" s="26" customFormat="1" x14ac:dyDescent="0.25">
      <c r="A123" s="85" t="s">
        <v>63</v>
      </c>
      <c r="B123" s="72"/>
      <c r="C123" s="86">
        <v>180</v>
      </c>
      <c r="D123" s="99"/>
      <c r="E123" s="81"/>
      <c r="F123" s="87">
        <v>2.4166666666666665</v>
      </c>
      <c r="G123" s="88">
        <v>2.5833333333333335</v>
      </c>
      <c r="H123" s="88">
        <v>13.608333333333333</v>
      </c>
      <c r="I123" s="87">
        <v>87.3</v>
      </c>
      <c r="J123" s="110" t="s">
        <v>317</v>
      </c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/>
    </row>
    <row r="124" spans="1:122" s="26" customFormat="1" x14ac:dyDescent="0.25">
      <c r="A124" s="85"/>
      <c r="B124" s="72" t="s">
        <v>64</v>
      </c>
      <c r="C124" s="86"/>
      <c r="D124" s="87">
        <v>1.5</v>
      </c>
      <c r="E124" s="88">
        <v>1.5</v>
      </c>
      <c r="F124" s="87"/>
      <c r="G124" s="88"/>
      <c r="H124" s="88"/>
      <c r="I124" s="87"/>
      <c r="J124" s="110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/>
    </row>
    <row r="125" spans="1:122" s="26" customFormat="1" x14ac:dyDescent="0.25">
      <c r="A125" s="85"/>
      <c r="B125" s="72" t="s">
        <v>18</v>
      </c>
      <c r="C125" s="86"/>
      <c r="D125" s="87">
        <v>8</v>
      </c>
      <c r="E125" s="88">
        <v>8</v>
      </c>
      <c r="F125" s="87"/>
      <c r="G125" s="88"/>
      <c r="H125" s="88"/>
      <c r="I125" s="87"/>
      <c r="J125" s="110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/>
    </row>
    <row r="126" spans="1:122" s="26" customFormat="1" x14ac:dyDescent="0.25">
      <c r="A126" s="111"/>
      <c r="B126" s="72" t="s">
        <v>16</v>
      </c>
      <c r="C126" s="86"/>
      <c r="D126" s="87">
        <v>90</v>
      </c>
      <c r="E126" s="88">
        <v>90</v>
      </c>
      <c r="F126" s="87"/>
      <c r="G126" s="88"/>
      <c r="H126" s="88"/>
      <c r="I126" s="87"/>
      <c r="J126" s="110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/>
    </row>
    <row r="127" spans="1:122" s="26" customFormat="1" x14ac:dyDescent="0.25">
      <c r="A127" s="111"/>
      <c r="B127" s="72" t="s">
        <v>17</v>
      </c>
      <c r="C127" s="86"/>
      <c r="D127" s="87">
        <v>100</v>
      </c>
      <c r="E127" s="88">
        <v>100</v>
      </c>
      <c r="F127" s="87"/>
      <c r="G127" s="88"/>
      <c r="H127" s="88"/>
      <c r="I127" s="87"/>
      <c r="J127" s="110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/>
    </row>
    <row r="128" spans="1:122" s="26" customFormat="1" x14ac:dyDescent="0.25">
      <c r="A128" s="85" t="s">
        <v>65</v>
      </c>
      <c r="B128" s="72"/>
      <c r="C128" s="98" t="s">
        <v>371</v>
      </c>
      <c r="D128" s="81"/>
      <c r="E128" s="81"/>
      <c r="F128" s="87">
        <v>4</v>
      </c>
      <c r="G128" s="88">
        <v>6</v>
      </c>
      <c r="H128" s="74">
        <v>12.83</v>
      </c>
      <c r="I128" s="87">
        <v>122</v>
      </c>
      <c r="J128" s="110" t="s">
        <v>235</v>
      </c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</row>
    <row r="129" spans="1:122" s="26" customFormat="1" x14ac:dyDescent="0.25">
      <c r="A129" s="85"/>
      <c r="B129" s="72" t="s">
        <v>25</v>
      </c>
      <c r="C129" s="86"/>
      <c r="D129" s="88">
        <v>25</v>
      </c>
      <c r="E129" s="88">
        <v>25</v>
      </c>
      <c r="F129" s="87"/>
      <c r="G129" s="88"/>
      <c r="H129" s="88"/>
      <c r="I129" s="87"/>
      <c r="J129" s="110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</row>
    <row r="130" spans="1:122" s="26" customFormat="1" x14ac:dyDescent="0.25">
      <c r="A130" s="85"/>
      <c r="B130" s="72" t="s">
        <v>66</v>
      </c>
      <c r="C130" s="86"/>
      <c r="D130" s="87">
        <v>7.14</v>
      </c>
      <c r="E130" s="88">
        <v>7</v>
      </c>
      <c r="F130" s="87"/>
      <c r="G130" s="88"/>
      <c r="H130" s="88"/>
      <c r="I130" s="87"/>
      <c r="J130" s="110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</row>
    <row r="131" spans="1:122" s="26" customFormat="1" ht="16.5" thickBot="1" x14ac:dyDescent="0.3">
      <c r="A131" s="154"/>
      <c r="B131" s="72" t="s">
        <v>20</v>
      </c>
      <c r="C131" s="86"/>
      <c r="D131" s="88">
        <v>3</v>
      </c>
      <c r="E131" s="88">
        <v>3</v>
      </c>
      <c r="F131" s="155" t="s">
        <v>1</v>
      </c>
      <c r="G131" s="130"/>
      <c r="H131" s="130"/>
      <c r="I131" s="153"/>
      <c r="J131" s="110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</row>
    <row r="132" spans="1:122" ht="16.5" thickBot="1" x14ac:dyDescent="0.3">
      <c r="A132" s="100" t="s">
        <v>26</v>
      </c>
      <c r="B132" s="101"/>
      <c r="C132" s="102">
        <v>418</v>
      </c>
      <c r="D132" s="83"/>
      <c r="E132" s="83"/>
      <c r="F132" s="84">
        <f>SUM(F115:F130)</f>
        <v>16.416666666666664</v>
      </c>
      <c r="G132" s="84">
        <f>SUM(G115:G130)</f>
        <v>18.583333333333336</v>
      </c>
      <c r="H132" s="84">
        <f>SUM(H115:H130)</f>
        <v>50.938333333333333</v>
      </c>
      <c r="I132" s="84">
        <f>SUM(I115:I130)</f>
        <v>437.3</v>
      </c>
      <c r="J132" s="212"/>
    </row>
    <row r="133" spans="1:122" s="26" customFormat="1" x14ac:dyDescent="0.25">
      <c r="A133" s="85" t="s">
        <v>48</v>
      </c>
      <c r="B133" s="227"/>
      <c r="C133" s="86">
        <v>100</v>
      </c>
      <c r="D133" s="229">
        <v>114</v>
      </c>
      <c r="E133" s="86">
        <v>100</v>
      </c>
      <c r="F133" s="87">
        <v>0.4</v>
      </c>
      <c r="G133" s="88">
        <v>0.4</v>
      </c>
      <c r="H133" s="221">
        <v>12</v>
      </c>
      <c r="I133" s="88">
        <v>53.2</v>
      </c>
      <c r="J133" s="110" t="s">
        <v>264</v>
      </c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</row>
    <row r="134" spans="1:122" s="26" customFormat="1" ht="16.5" thickBot="1" x14ac:dyDescent="0.3">
      <c r="A134" s="85"/>
      <c r="B134" s="227"/>
      <c r="C134" s="86"/>
      <c r="D134" s="229"/>
      <c r="E134" s="86"/>
      <c r="F134" s="87"/>
      <c r="G134" s="88"/>
      <c r="H134" s="221"/>
      <c r="I134" s="88"/>
      <c r="J134" s="110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</row>
    <row r="135" spans="1:122" ht="16.5" thickBot="1" x14ac:dyDescent="0.3">
      <c r="A135" s="100" t="s">
        <v>26</v>
      </c>
      <c r="B135" s="101"/>
      <c r="C135" s="102">
        <v>100</v>
      </c>
      <c r="D135" s="84"/>
      <c r="E135" s="104"/>
      <c r="F135" s="83">
        <f>SUM(F133)</f>
        <v>0.4</v>
      </c>
      <c r="G135" s="83">
        <f>SUM(G133)</f>
        <v>0.4</v>
      </c>
      <c r="H135" s="83">
        <f>SUM(H133)</f>
        <v>12</v>
      </c>
      <c r="I135" s="83">
        <f>SUM(I133)</f>
        <v>53.2</v>
      </c>
      <c r="J135" s="212"/>
    </row>
    <row r="136" spans="1:122" ht="16.5" thickBot="1" x14ac:dyDescent="0.3">
      <c r="A136" s="105"/>
      <c r="B136" s="106"/>
      <c r="C136" s="107">
        <v>543</v>
      </c>
      <c r="D136" s="285"/>
      <c r="E136" s="108"/>
      <c r="F136" s="285">
        <f>F132+F135</f>
        <v>16.816666666666663</v>
      </c>
      <c r="G136" s="285">
        <f>G132+G135</f>
        <v>18.983333333333334</v>
      </c>
      <c r="H136" s="285">
        <f>H132+H135</f>
        <v>62.938333333333333</v>
      </c>
      <c r="I136" s="285">
        <f>I132+I135</f>
        <v>490.5</v>
      </c>
      <c r="J136" s="212"/>
    </row>
    <row r="137" spans="1:122" x14ac:dyDescent="0.25">
      <c r="A137" s="105"/>
      <c r="B137" s="106" t="s">
        <v>28</v>
      </c>
      <c r="C137" s="107"/>
      <c r="D137" s="75"/>
      <c r="E137" s="109"/>
      <c r="F137" s="285"/>
      <c r="G137" s="285"/>
      <c r="H137" s="75"/>
      <c r="I137" s="285"/>
      <c r="J137" s="110"/>
    </row>
    <row r="138" spans="1:122" s="69" customFormat="1" ht="15" x14ac:dyDescent="0.25">
      <c r="A138" s="121" t="s">
        <v>400</v>
      </c>
      <c r="B138" s="122"/>
      <c r="C138" s="123">
        <v>50</v>
      </c>
      <c r="D138" s="125"/>
      <c r="E138" s="124"/>
      <c r="F138" s="125">
        <v>0.6</v>
      </c>
      <c r="G138" s="124">
        <v>2.5</v>
      </c>
      <c r="H138" s="125">
        <v>4.2</v>
      </c>
      <c r="I138" s="126">
        <v>42</v>
      </c>
      <c r="J138" s="134" t="s">
        <v>401</v>
      </c>
    </row>
    <row r="139" spans="1:122" s="69" customFormat="1" ht="15" x14ac:dyDescent="0.25">
      <c r="A139" s="121"/>
      <c r="B139" s="122" t="s">
        <v>29</v>
      </c>
      <c r="C139" s="123"/>
      <c r="D139" s="125">
        <v>60.8</v>
      </c>
      <c r="E139" s="124">
        <v>47.5</v>
      </c>
      <c r="F139" s="125"/>
      <c r="G139" s="124"/>
      <c r="H139" s="125"/>
      <c r="I139" s="126"/>
      <c r="J139" s="134"/>
    </row>
    <row r="140" spans="1:122" s="69" customFormat="1" ht="15" x14ac:dyDescent="0.25">
      <c r="A140" s="121"/>
      <c r="B140" s="122" t="s">
        <v>34</v>
      </c>
      <c r="C140" s="123"/>
      <c r="D140" s="125">
        <v>2.5</v>
      </c>
      <c r="E140" s="124">
        <v>2.5</v>
      </c>
      <c r="F140" s="125"/>
      <c r="G140" s="124"/>
      <c r="H140" s="125"/>
      <c r="I140" s="126"/>
      <c r="J140" s="134"/>
    </row>
    <row r="141" spans="1:122" s="96" customFormat="1" ht="15" x14ac:dyDescent="0.25">
      <c r="A141" s="270" t="s">
        <v>449</v>
      </c>
      <c r="B141" s="45"/>
      <c r="C141" s="740" t="s">
        <v>195</v>
      </c>
      <c r="D141" s="735"/>
      <c r="E141" s="736"/>
      <c r="F141" s="737">
        <v>3.5</v>
      </c>
      <c r="G141" s="736">
        <v>9.6</v>
      </c>
      <c r="H141" s="735">
        <v>18</v>
      </c>
      <c r="I141" s="737">
        <v>169</v>
      </c>
      <c r="J141" s="741" t="s">
        <v>407</v>
      </c>
    </row>
    <row r="142" spans="1:122" s="96" customFormat="1" ht="15" x14ac:dyDescent="0.25">
      <c r="A142" s="270"/>
      <c r="B142" s="739" t="s">
        <v>83</v>
      </c>
      <c r="C142" s="740"/>
      <c r="D142" s="735">
        <v>33.85</v>
      </c>
      <c r="E142" s="736">
        <v>22.002500000000001</v>
      </c>
      <c r="F142" s="737"/>
      <c r="G142" s="736"/>
      <c r="H142" s="735"/>
      <c r="I142" s="737"/>
      <c r="J142" s="741"/>
    </row>
    <row r="143" spans="1:122" s="96" customFormat="1" ht="15" x14ac:dyDescent="0.25">
      <c r="A143" s="270"/>
      <c r="B143" s="739" t="s">
        <v>99</v>
      </c>
      <c r="C143" s="740"/>
      <c r="D143" s="735">
        <v>8</v>
      </c>
      <c r="E143" s="736">
        <v>8</v>
      </c>
      <c r="F143" s="737"/>
      <c r="G143" s="736"/>
      <c r="H143" s="735"/>
      <c r="I143" s="737"/>
      <c r="J143" s="741"/>
    </row>
    <row r="144" spans="1:122" s="96" customFormat="1" ht="15" x14ac:dyDescent="0.25">
      <c r="A144" s="262"/>
      <c r="B144" s="739" t="s">
        <v>32</v>
      </c>
      <c r="C144" s="740"/>
      <c r="D144" s="735">
        <v>10</v>
      </c>
      <c r="E144" s="736">
        <v>8</v>
      </c>
      <c r="F144" s="737"/>
      <c r="G144" s="736"/>
      <c r="H144" s="735"/>
      <c r="I144" s="737"/>
      <c r="J144" s="741"/>
    </row>
    <row r="145" spans="1:153" s="96" customFormat="1" ht="15" x14ac:dyDescent="0.25">
      <c r="A145" s="262"/>
      <c r="B145" s="739" t="s">
        <v>30</v>
      </c>
      <c r="C145" s="740"/>
      <c r="D145" s="735">
        <v>28.6</v>
      </c>
      <c r="E145" s="736">
        <v>20</v>
      </c>
      <c r="F145" s="737"/>
      <c r="G145" s="736"/>
      <c r="H145" s="735"/>
      <c r="I145" s="737"/>
      <c r="J145" s="741"/>
    </row>
    <row r="146" spans="1:153" s="96" customFormat="1" ht="15" x14ac:dyDescent="0.25">
      <c r="A146" s="262"/>
      <c r="B146" s="739" t="s">
        <v>33</v>
      </c>
      <c r="C146" s="740"/>
      <c r="D146" s="735">
        <v>9.52</v>
      </c>
      <c r="E146" s="736">
        <v>8</v>
      </c>
      <c r="F146" s="737"/>
      <c r="G146" s="736"/>
      <c r="H146" s="735"/>
      <c r="I146" s="737"/>
      <c r="J146" s="741"/>
    </row>
    <row r="147" spans="1:153" s="96" customFormat="1" ht="15" x14ac:dyDescent="0.25">
      <c r="A147" s="262"/>
      <c r="B147" s="739" t="s">
        <v>34</v>
      </c>
      <c r="C147" s="740"/>
      <c r="D147" s="735">
        <v>4</v>
      </c>
      <c r="E147" s="736">
        <v>4</v>
      </c>
      <c r="F147" s="737"/>
      <c r="G147" s="736"/>
      <c r="H147" s="735"/>
      <c r="I147" s="737"/>
      <c r="J147" s="741"/>
    </row>
    <row r="148" spans="1:153" s="96" customFormat="1" ht="15" x14ac:dyDescent="0.25">
      <c r="A148" s="262"/>
      <c r="B148" s="739" t="s">
        <v>19</v>
      </c>
      <c r="C148" s="740"/>
      <c r="D148" s="735">
        <v>1.2</v>
      </c>
      <c r="E148" s="736">
        <v>1.2</v>
      </c>
      <c r="F148" s="737"/>
      <c r="G148" s="736"/>
      <c r="H148" s="735"/>
      <c r="I148" s="737"/>
      <c r="J148" s="741"/>
    </row>
    <row r="149" spans="1:153" s="96" customFormat="1" ht="15" x14ac:dyDescent="0.25">
      <c r="A149" s="262"/>
      <c r="B149" s="45" t="s">
        <v>17</v>
      </c>
      <c r="C149" s="740"/>
      <c r="D149" s="735">
        <v>176</v>
      </c>
      <c r="E149" s="736">
        <v>176</v>
      </c>
      <c r="F149" s="737"/>
      <c r="G149" s="736"/>
      <c r="H149" s="735"/>
      <c r="I149" s="737"/>
      <c r="J149" s="741"/>
    </row>
    <row r="150" spans="1:153" s="96" customFormat="1" ht="15" x14ac:dyDescent="0.25">
      <c r="A150" s="262"/>
      <c r="B150" s="739" t="s">
        <v>36</v>
      </c>
      <c r="C150" s="740"/>
      <c r="D150" s="735">
        <v>5</v>
      </c>
      <c r="E150" s="736">
        <v>5</v>
      </c>
      <c r="F150" s="737"/>
      <c r="G150" s="737"/>
      <c r="H150" s="736"/>
      <c r="I150" s="737"/>
      <c r="J150" s="741"/>
    </row>
    <row r="151" spans="1:153" s="96" customFormat="1" ht="15" x14ac:dyDescent="0.25">
      <c r="A151" s="262"/>
      <c r="B151" s="739" t="s">
        <v>42</v>
      </c>
      <c r="C151" s="740"/>
      <c r="D151" s="735">
        <v>30</v>
      </c>
      <c r="E151" s="736">
        <v>24</v>
      </c>
      <c r="F151" s="737"/>
      <c r="G151" s="737"/>
      <c r="H151" s="737"/>
      <c r="I151" s="737"/>
      <c r="J151" s="741"/>
    </row>
    <row r="152" spans="1:153" s="26" customFormat="1" ht="15" x14ac:dyDescent="0.25">
      <c r="A152" s="169" t="s">
        <v>409</v>
      </c>
      <c r="B152" s="170"/>
      <c r="C152" s="171">
        <v>70</v>
      </c>
      <c r="D152" s="171"/>
      <c r="E152" s="171"/>
      <c r="F152" s="166">
        <v>7.2</v>
      </c>
      <c r="G152" s="167">
        <v>9.3000000000000007</v>
      </c>
      <c r="H152" s="168">
        <v>6</v>
      </c>
      <c r="I152" s="167">
        <v>136.5</v>
      </c>
      <c r="J152" s="238" t="s">
        <v>350</v>
      </c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</row>
    <row r="153" spans="1:153" s="26" customFormat="1" ht="15" x14ac:dyDescent="0.25">
      <c r="A153" s="169"/>
      <c r="B153" s="297" t="s">
        <v>141</v>
      </c>
      <c r="C153" s="257"/>
      <c r="D153" s="171">
        <v>53.2</v>
      </c>
      <c r="E153" s="258">
        <v>53.2</v>
      </c>
      <c r="F153" s="166"/>
      <c r="G153" s="166"/>
      <c r="H153" s="166"/>
      <c r="I153" s="166"/>
      <c r="J153" s="238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  <c r="CO153" s="69"/>
      <c r="CP153" s="69"/>
      <c r="CQ153" s="69"/>
      <c r="CR153" s="69"/>
      <c r="CS153" s="69"/>
      <c r="CT153" s="69"/>
      <c r="CU153" s="69"/>
      <c r="CV153" s="69"/>
      <c r="CW153" s="69"/>
      <c r="CX153" s="69"/>
      <c r="CY153" s="69"/>
      <c r="CZ153" s="69"/>
      <c r="DA153" s="69"/>
    </row>
    <row r="154" spans="1:153" s="26" customFormat="1" ht="15" x14ac:dyDescent="0.25">
      <c r="A154" s="169"/>
      <c r="B154" s="297" t="s">
        <v>68</v>
      </c>
      <c r="C154" s="257"/>
      <c r="D154" s="171">
        <v>7</v>
      </c>
      <c r="E154" s="258">
        <v>7</v>
      </c>
      <c r="F154" s="166"/>
      <c r="G154" s="167"/>
      <c r="H154" s="168"/>
      <c r="I154" s="167"/>
      <c r="J154" s="238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69"/>
      <c r="CL154" s="69"/>
      <c r="CM154" s="69"/>
      <c r="CN154" s="69"/>
      <c r="CO154" s="69"/>
      <c r="CP154" s="69"/>
      <c r="CQ154" s="69"/>
      <c r="CR154" s="69"/>
      <c r="CS154" s="69"/>
      <c r="CT154" s="69"/>
      <c r="CU154" s="69"/>
      <c r="CV154" s="69"/>
      <c r="CW154" s="69"/>
      <c r="CX154" s="69"/>
      <c r="CY154" s="69"/>
      <c r="CZ154" s="69"/>
      <c r="DA154" s="69"/>
    </row>
    <row r="155" spans="1:153" s="26" customFormat="1" ht="15" x14ac:dyDescent="0.25">
      <c r="A155" s="169"/>
      <c r="B155" s="170" t="s">
        <v>17</v>
      </c>
      <c r="C155" s="257"/>
      <c r="D155" s="171">
        <v>9.8000000000000007</v>
      </c>
      <c r="E155" s="258">
        <v>9.8000000000000007</v>
      </c>
      <c r="F155" s="166"/>
      <c r="G155" s="167"/>
      <c r="H155" s="168"/>
      <c r="I155" s="167"/>
      <c r="J155" s="238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  <c r="CO155" s="69"/>
      <c r="CP155" s="69"/>
      <c r="CQ155" s="69"/>
      <c r="CR155" s="69"/>
      <c r="CS155" s="69"/>
      <c r="CT155" s="69"/>
      <c r="CU155" s="69"/>
      <c r="CV155" s="69"/>
      <c r="CW155" s="69"/>
      <c r="CX155" s="69"/>
      <c r="CY155" s="69"/>
      <c r="CZ155" s="69"/>
      <c r="DA155" s="69"/>
    </row>
    <row r="156" spans="1:153" s="26" customFormat="1" ht="15" x14ac:dyDescent="0.25">
      <c r="A156" s="169"/>
      <c r="B156" s="297" t="s">
        <v>19</v>
      </c>
      <c r="C156" s="257"/>
      <c r="D156" s="171">
        <v>1.4</v>
      </c>
      <c r="E156" s="258">
        <v>1.4</v>
      </c>
      <c r="F156" s="166"/>
      <c r="G156" s="167"/>
      <c r="H156" s="168"/>
      <c r="I156" s="167"/>
      <c r="J156" s="238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  <c r="CX156" s="69"/>
      <c r="CY156" s="69"/>
      <c r="CZ156" s="69"/>
      <c r="DA156" s="69"/>
    </row>
    <row r="157" spans="1:153" s="26" customFormat="1" ht="15" x14ac:dyDescent="0.25">
      <c r="A157" s="170"/>
      <c r="B157" s="297" t="s">
        <v>34</v>
      </c>
      <c r="C157" s="259"/>
      <c r="D157" s="260">
        <v>2.8</v>
      </c>
      <c r="E157" s="258">
        <v>2.8</v>
      </c>
      <c r="F157" s="168"/>
      <c r="G157" s="166"/>
      <c r="H157" s="166"/>
      <c r="I157" s="166"/>
      <c r="J157" s="238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  <c r="CY157" s="69"/>
      <c r="CZ157" s="69"/>
      <c r="DA157" s="69"/>
    </row>
    <row r="158" spans="1:153" s="26" customFormat="1" ht="15" x14ac:dyDescent="0.25">
      <c r="A158" s="170"/>
      <c r="B158" s="297" t="s">
        <v>33</v>
      </c>
      <c r="C158" s="259"/>
      <c r="D158" s="260">
        <v>8.33</v>
      </c>
      <c r="E158" s="269">
        <v>6.9989999999999997</v>
      </c>
      <c r="F158" s="166"/>
      <c r="G158" s="166"/>
      <c r="H158" s="166"/>
      <c r="I158" s="166"/>
      <c r="J158" s="238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  <c r="CY158" s="69"/>
      <c r="CZ158" s="69"/>
      <c r="DA158" s="69"/>
    </row>
    <row r="159" spans="1:153" s="38" customFormat="1" ht="27" customHeight="1" x14ac:dyDescent="0.25">
      <c r="A159" s="85" t="s">
        <v>90</v>
      </c>
      <c r="B159" s="72"/>
      <c r="C159" s="86">
        <v>130</v>
      </c>
      <c r="D159" s="74"/>
      <c r="E159" s="88"/>
      <c r="F159" s="74">
        <v>3.7</v>
      </c>
      <c r="G159" s="88">
        <v>4.4400000000000004</v>
      </c>
      <c r="H159" s="74">
        <v>25</v>
      </c>
      <c r="I159" s="87">
        <v>155</v>
      </c>
      <c r="J159" s="110" t="s">
        <v>203</v>
      </c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  <c r="BH159" s="96"/>
      <c r="BI159" s="96"/>
      <c r="BJ159" s="96"/>
      <c r="BK159" s="96"/>
      <c r="BL159" s="96"/>
      <c r="BM159" s="96"/>
      <c r="BN159" s="96"/>
      <c r="BO159" s="96"/>
      <c r="BP159" s="96"/>
      <c r="BQ159" s="96"/>
      <c r="BR159" s="96"/>
      <c r="BS159" s="96"/>
      <c r="BT159" s="96"/>
      <c r="BU159" s="96"/>
      <c r="BV159" s="96"/>
      <c r="BW159" s="96"/>
      <c r="BX159" s="96"/>
      <c r="BY159" s="96"/>
      <c r="BZ159" s="96"/>
      <c r="CA159" s="96"/>
      <c r="CB159" s="96"/>
      <c r="CC159" s="96"/>
      <c r="CD159" s="96"/>
      <c r="CE159" s="96"/>
      <c r="CF159" s="96"/>
      <c r="CG159" s="96"/>
      <c r="CH159" s="96"/>
      <c r="CI159" s="96"/>
      <c r="CJ159" s="96"/>
      <c r="CK159" s="96"/>
      <c r="CL159" s="96"/>
      <c r="CM159" s="96"/>
      <c r="CN159" s="96"/>
      <c r="CO159" s="96"/>
      <c r="CP159" s="96"/>
      <c r="CQ159" s="96"/>
      <c r="CR159" s="96"/>
      <c r="CS159" s="96"/>
      <c r="CT159" s="96"/>
      <c r="CU159" s="96"/>
      <c r="CV159" s="96"/>
      <c r="CW159" s="96"/>
      <c r="CX159" s="96"/>
      <c r="CY159" s="96"/>
      <c r="CZ159" s="96"/>
      <c r="DA159" s="96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</row>
    <row r="160" spans="1:153" s="38" customFormat="1" ht="15" customHeight="1" x14ac:dyDescent="0.25">
      <c r="A160" s="85"/>
      <c r="B160" s="72" t="s">
        <v>30</v>
      </c>
      <c r="C160" s="86"/>
      <c r="D160" s="74">
        <v>159.58799999999999</v>
      </c>
      <c r="E160" s="88">
        <v>111.6</v>
      </c>
      <c r="F160" s="74"/>
      <c r="G160" s="88"/>
      <c r="H160" s="74"/>
      <c r="I160" s="87"/>
      <c r="J160" s="110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6"/>
      <c r="BZ160" s="96"/>
      <c r="CA160" s="96"/>
      <c r="CB160" s="96"/>
      <c r="CC160" s="96"/>
      <c r="CD160" s="96"/>
      <c r="CE160" s="96"/>
      <c r="CF160" s="96"/>
      <c r="CG160" s="96"/>
      <c r="CH160" s="96"/>
      <c r="CI160" s="96"/>
      <c r="CJ160" s="96"/>
      <c r="CK160" s="96"/>
      <c r="CL160" s="96"/>
      <c r="CM160" s="96"/>
      <c r="CN160" s="96"/>
      <c r="CO160" s="96"/>
      <c r="CP160" s="96"/>
      <c r="CQ160" s="96"/>
      <c r="CR160" s="96"/>
      <c r="CS160" s="96"/>
      <c r="CT160" s="96"/>
      <c r="CU160" s="96"/>
      <c r="CV160" s="96"/>
      <c r="CW160" s="96"/>
      <c r="CX160" s="96"/>
      <c r="CY160" s="96"/>
      <c r="CZ160" s="96"/>
      <c r="DA160" s="96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</row>
    <row r="161" spans="1:157" s="38" customFormat="1" ht="15" customHeight="1" x14ac:dyDescent="0.25">
      <c r="A161" s="85"/>
      <c r="B161" s="72" t="s">
        <v>16</v>
      </c>
      <c r="C161" s="86"/>
      <c r="D161" s="74">
        <v>20.47</v>
      </c>
      <c r="E161" s="88">
        <v>19.5</v>
      </c>
      <c r="F161" s="74"/>
      <c r="G161" s="88"/>
      <c r="H161" s="74"/>
      <c r="I161" s="87"/>
      <c r="J161" s="110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96"/>
      <c r="BQ161" s="96"/>
      <c r="BR161" s="96"/>
      <c r="BS161" s="96"/>
      <c r="BT161" s="96"/>
      <c r="BU161" s="96"/>
      <c r="BV161" s="96"/>
      <c r="BW161" s="96"/>
      <c r="BX161" s="96"/>
      <c r="BY161" s="96"/>
      <c r="BZ161" s="96"/>
      <c r="CA161" s="96"/>
      <c r="CB161" s="96"/>
      <c r="CC161" s="96"/>
      <c r="CD161" s="96"/>
      <c r="CE161" s="96"/>
      <c r="CF161" s="96"/>
      <c r="CG161" s="96"/>
      <c r="CH161" s="96"/>
      <c r="CI161" s="96"/>
      <c r="CJ161" s="96"/>
      <c r="CK161" s="96"/>
      <c r="CL161" s="96"/>
      <c r="CM161" s="96"/>
      <c r="CN161" s="96"/>
      <c r="CO161" s="96"/>
      <c r="CP161" s="96"/>
      <c r="CQ161" s="96"/>
      <c r="CR161" s="96"/>
      <c r="CS161" s="96"/>
      <c r="CT161" s="96"/>
      <c r="CU161" s="96"/>
      <c r="CV161" s="96"/>
      <c r="CW161" s="96"/>
      <c r="CX161" s="96"/>
      <c r="CY161" s="96"/>
      <c r="CZ161" s="96"/>
      <c r="DA161" s="96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</row>
    <row r="162" spans="1:157" s="38" customFormat="1" ht="15" customHeight="1" x14ac:dyDescent="0.25">
      <c r="A162" s="85"/>
      <c r="B162" s="72" t="s">
        <v>20</v>
      </c>
      <c r="C162" s="86"/>
      <c r="D162" s="74">
        <v>3</v>
      </c>
      <c r="E162" s="88">
        <v>3</v>
      </c>
      <c r="F162" s="74"/>
      <c r="G162" s="88"/>
      <c r="H162" s="74"/>
      <c r="I162" s="87"/>
      <c r="J162" s="110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96"/>
      <c r="CA162" s="96"/>
      <c r="CB162" s="96"/>
      <c r="CC162" s="96"/>
      <c r="CD162" s="96"/>
      <c r="CE162" s="96"/>
      <c r="CF162" s="96"/>
      <c r="CG162" s="96"/>
      <c r="CH162" s="96"/>
      <c r="CI162" s="96"/>
      <c r="CJ162" s="96"/>
      <c r="CK162" s="96"/>
      <c r="CL162" s="96"/>
      <c r="CM162" s="96"/>
      <c r="CN162" s="96"/>
      <c r="CO162" s="96"/>
      <c r="CP162" s="96"/>
      <c r="CQ162" s="96"/>
      <c r="CR162" s="96"/>
      <c r="CS162" s="96"/>
      <c r="CT162" s="96"/>
      <c r="CU162" s="96"/>
      <c r="CV162" s="96"/>
      <c r="CW162" s="96"/>
      <c r="CX162" s="96"/>
      <c r="CY162" s="96"/>
      <c r="CZ162" s="96"/>
      <c r="DA162" s="96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</row>
    <row r="163" spans="1:157" s="38" customFormat="1" x14ac:dyDescent="0.25">
      <c r="A163" s="85"/>
      <c r="B163" s="72" t="s">
        <v>19</v>
      </c>
      <c r="C163" s="86"/>
      <c r="D163" s="74">
        <v>1</v>
      </c>
      <c r="E163" s="88">
        <v>1</v>
      </c>
      <c r="F163" s="74"/>
      <c r="G163" s="88"/>
      <c r="H163" s="74"/>
      <c r="I163" s="87"/>
      <c r="J163" s="110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6"/>
      <c r="BM163" s="96"/>
      <c r="BN163" s="96"/>
      <c r="BO163" s="96"/>
      <c r="BP163" s="96"/>
      <c r="BQ163" s="96"/>
      <c r="BR163" s="96"/>
      <c r="BS163" s="96"/>
      <c r="BT163" s="96"/>
      <c r="BU163" s="96"/>
      <c r="BV163" s="96"/>
      <c r="BW163" s="96"/>
      <c r="BX163" s="96"/>
      <c r="BY163" s="96"/>
      <c r="BZ163" s="96"/>
      <c r="CA163" s="96"/>
      <c r="CB163" s="96"/>
      <c r="CC163" s="96"/>
      <c r="CD163" s="96"/>
      <c r="CE163" s="96"/>
      <c r="CF163" s="96"/>
      <c r="CG163" s="96"/>
      <c r="CH163" s="96"/>
      <c r="CI163" s="96"/>
      <c r="CJ163" s="96"/>
      <c r="CK163" s="96"/>
      <c r="CL163" s="96"/>
      <c r="CM163" s="96"/>
      <c r="CN163" s="96"/>
      <c r="CO163" s="96"/>
      <c r="CP163" s="96"/>
      <c r="CQ163" s="96"/>
      <c r="CR163" s="96"/>
      <c r="CS163" s="96"/>
      <c r="CT163" s="96"/>
      <c r="CU163" s="96"/>
      <c r="CV163" s="96"/>
      <c r="CW163" s="96"/>
      <c r="CX163" s="96"/>
      <c r="CY163" s="96"/>
      <c r="CZ163" s="96"/>
      <c r="DA163" s="96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</row>
    <row r="164" spans="1:157" s="38" customFormat="1" x14ac:dyDescent="0.25">
      <c r="A164" s="85" t="s">
        <v>397</v>
      </c>
      <c r="B164" s="72"/>
      <c r="C164" s="86">
        <v>180</v>
      </c>
      <c r="D164" s="157"/>
      <c r="E164" s="157"/>
      <c r="F164" s="87">
        <v>0.1</v>
      </c>
      <c r="G164" s="88">
        <v>0.1</v>
      </c>
      <c r="H164" s="88">
        <v>11.8</v>
      </c>
      <c r="I164" s="88">
        <v>49</v>
      </c>
      <c r="J164" s="110" t="s">
        <v>398</v>
      </c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96"/>
      <c r="CA164" s="96"/>
      <c r="CB164" s="96"/>
      <c r="CC164" s="96"/>
      <c r="CD164" s="96"/>
      <c r="CE164" s="96"/>
      <c r="CF164" s="96"/>
      <c r="CG164" s="96"/>
      <c r="CH164" s="96"/>
      <c r="CI164" s="96"/>
      <c r="CJ164" s="96"/>
      <c r="CK164" s="96"/>
      <c r="CL164" s="96"/>
      <c r="CM164" s="96"/>
      <c r="CN164" s="96"/>
      <c r="CO164" s="96"/>
      <c r="CP164" s="96"/>
      <c r="CQ164" s="96"/>
      <c r="CR164" s="96"/>
      <c r="CS164" s="96"/>
      <c r="CT164" s="96"/>
      <c r="CU164" s="96"/>
      <c r="CV164" s="96"/>
      <c r="CW164" s="96"/>
      <c r="CX164" s="96"/>
      <c r="CY164" s="96"/>
      <c r="CZ164" s="96"/>
      <c r="DA164" s="96"/>
      <c r="DB164" s="96"/>
      <c r="DC164" s="96"/>
      <c r="DD164" s="96"/>
      <c r="DE164" s="96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</row>
    <row r="165" spans="1:157" s="38" customFormat="1" x14ac:dyDescent="0.25">
      <c r="A165" s="85"/>
      <c r="B165" s="72" t="s">
        <v>399</v>
      </c>
      <c r="C165" s="86"/>
      <c r="D165" s="157">
        <v>40.799999999999997</v>
      </c>
      <c r="E165" s="157">
        <v>36</v>
      </c>
      <c r="F165" s="87"/>
      <c r="G165" s="87"/>
      <c r="H165" s="88"/>
      <c r="I165" s="88"/>
      <c r="J165" s="110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96"/>
      <c r="CA165" s="96"/>
      <c r="CB165" s="96"/>
      <c r="CC165" s="96"/>
      <c r="CD165" s="96"/>
      <c r="CE165" s="96"/>
      <c r="CF165" s="96"/>
      <c r="CG165" s="96"/>
      <c r="CH165" s="96"/>
      <c r="CI165" s="96"/>
      <c r="CJ165" s="96"/>
      <c r="CK165" s="96"/>
      <c r="CL165" s="96"/>
      <c r="CM165" s="96"/>
      <c r="CN165" s="96"/>
      <c r="CO165" s="96"/>
      <c r="CP165" s="96"/>
      <c r="CQ165" s="96"/>
      <c r="CR165" s="96"/>
      <c r="CS165" s="96"/>
      <c r="CT165" s="96"/>
      <c r="CU165" s="96"/>
      <c r="CV165" s="96"/>
      <c r="CW165" s="96"/>
      <c r="CX165" s="96"/>
      <c r="CY165" s="96"/>
      <c r="CZ165" s="96"/>
      <c r="DA165" s="96"/>
      <c r="DB165" s="96"/>
      <c r="DC165" s="96"/>
      <c r="DD165" s="96"/>
      <c r="DE165" s="96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</row>
    <row r="166" spans="1:157" s="38" customFormat="1" x14ac:dyDescent="0.25">
      <c r="A166" s="85"/>
      <c r="B166" s="72" t="s">
        <v>52</v>
      </c>
      <c r="C166" s="86"/>
      <c r="D166" s="157">
        <v>155</v>
      </c>
      <c r="E166" s="157">
        <v>155</v>
      </c>
      <c r="F166" s="87"/>
      <c r="G166" s="87"/>
      <c r="H166" s="88"/>
      <c r="I166" s="88"/>
      <c r="J166" s="110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96"/>
      <c r="BU166" s="96"/>
      <c r="BV166" s="96"/>
      <c r="BW166" s="96"/>
      <c r="BX166" s="96"/>
      <c r="BY166" s="96"/>
      <c r="BZ166" s="96"/>
      <c r="CA166" s="96"/>
      <c r="CB166" s="96"/>
      <c r="CC166" s="96"/>
      <c r="CD166" s="96"/>
      <c r="CE166" s="96"/>
      <c r="CF166" s="96"/>
      <c r="CG166" s="96"/>
      <c r="CH166" s="96"/>
      <c r="CI166" s="96"/>
      <c r="CJ166" s="96"/>
      <c r="CK166" s="96"/>
      <c r="CL166" s="96"/>
      <c r="CM166" s="96"/>
      <c r="CN166" s="96"/>
      <c r="CO166" s="96"/>
      <c r="CP166" s="96"/>
      <c r="CQ166" s="96"/>
      <c r="CR166" s="96"/>
      <c r="CS166" s="96"/>
      <c r="CT166" s="96"/>
      <c r="CU166" s="96"/>
      <c r="CV166" s="96"/>
      <c r="CW166" s="96"/>
      <c r="CX166" s="96"/>
      <c r="CY166" s="96"/>
      <c r="CZ166" s="96"/>
      <c r="DA166" s="96"/>
      <c r="DB166" s="96"/>
      <c r="DC166" s="96"/>
      <c r="DD166" s="96"/>
      <c r="DE166" s="96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</row>
    <row r="167" spans="1:157" s="38" customFormat="1" x14ac:dyDescent="0.25">
      <c r="A167" s="85"/>
      <c r="B167" s="72" t="s">
        <v>50</v>
      </c>
      <c r="C167" s="86"/>
      <c r="D167" s="157">
        <v>5</v>
      </c>
      <c r="E167" s="157">
        <v>5</v>
      </c>
      <c r="F167" s="87"/>
      <c r="G167" s="87"/>
      <c r="H167" s="88"/>
      <c r="I167" s="88"/>
      <c r="J167" s="110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6"/>
      <c r="BN167" s="96"/>
      <c r="BO167" s="96"/>
      <c r="BP167" s="96"/>
      <c r="BQ167" s="96"/>
      <c r="BR167" s="96"/>
      <c r="BS167" s="96"/>
      <c r="BT167" s="96"/>
      <c r="BU167" s="96"/>
      <c r="BV167" s="96"/>
      <c r="BW167" s="96"/>
      <c r="BX167" s="96"/>
      <c r="BY167" s="96"/>
      <c r="BZ167" s="96"/>
      <c r="CA167" s="96"/>
      <c r="CB167" s="96"/>
      <c r="CC167" s="96"/>
      <c r="CD167" s="96"/>
      <c r="CE167" s="96"/>
      <c r="CF167" s="96"/>
      <c r="CG167" s="96"/>
      <c r="CH167" s="96"/>
      <c r="CI167" s="96"/>
      <c r="CJ167" s="96"/>
      <c r="CK167" s="96"/>
      <c r="CL167" s="96"/>
      <c r="CM167" s="96"/>
      <c r="CN167" s="96"/>
      <c r="CO167" s="96"/>
      <c r="CP167" s="96"/>
      <c r="CQ167" s="96"/>
      <c r="CR167" s="96"/>
      <c r="CS167" s="96"/>
      <c r="CT167" s="96"/>
      <c r="CU167" s="96"/>
      <c r="CV167" s="96"/>
      <c r="CW167" s="96"/>
      <c r="CX167" s="96"/>
      <c r="CY167" s="96"/>
      <c r="CZ167" s="96"/>
      <c r="DA167" s="96"/>
      <c r="DB167" s="96"/>
      <c r="DC167" s="96"/>
      <c r="DD167" s="96"/>
      <c r="DE167" s="96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</row>
    <row r="168" spans="1:157" ht="16.5" thickBot="1" x14ac:dyDescent="0.3">
      <c r="A168" s="127" t="s">
        <v>46</v>
      </c>
      <c r="B168" s="128"/>
      <c r="C168" s="129">
        <v>37.5</v>
      </c>
      <c r="D168" s="130">
        <v>37.5</v>
      </c>
      <c r="E168" s="130">
        <v>37.5</v>
      </c>
      <c r="F168" s="131">
        <v>1.8</v>
      </c>
      <c r="G168" s="131">
        <v>0.4</v>
      </c>
      <c r="H168" s="131">
        <v>18</v>
      </c>
      <c r="I168" s="131">
        <v>82.5</v>
      </c>
      <c r="J168" s="246"/>
    </row>
    <row r="169" spans="1:157" ht="16.5" thickBot="1" x14ac:dyDescent="0.3">
      <c r="A169" s="100" t="s">
        <v>26</v>
      </c>
      <c r="B169" s="101"/>
      <c r="C169" s="102">
        <v>683.5</v>
      </c>
      <c r="D169" s="84"/>
      <c r="E169" s="83"/>
      <c r="F169" s="84">
        <f>SUM(F138:F168)</f>
        <v>16.899999999999999</v>
      </c>
      <c r="G169" s="84">
        <f>SUM(G138:G168)</f>
        <v>26.34</v>
      </c>
      <c r="H169" s="84">
        <f>SUM(H138:H168)</f>
        <v>83</v>
      </c>
      <c r="I169" s="84">
        <f>SUM(I138:I168)</f>
        <v>634</v>
      </c>
      <c r="J169" s="110"/>
    </row>
    <row r="170" spans="1:157" x14ac:dyDescent="0.25">
      <c r="A170" s="90"/>
      <c r="B170" s="64" t="s">
        <v>47</v>
      </c>
      <c r="C170" s="97"/>
      <c r="D170" s="158"/>
      <c r="E170" s="91"/>
      <c r="F170" s="95"/>
      <c r="G170" s="95"/>
      <c r="H170" s="95"/>
      <c r="I170" s="95"/>
      <c r="J170" s="211"/>
    </row>
    <row r="171" spans="1:157" x14ac:dyDescent="0.25">
      <c r="A171" s="85" t="s">
        <v>71</v>
      </c>
      <c r="C171" s="86">
        <v>10</v>
      </c>
      <c r="D171" s="87"/>
      <c r="E171" s="88"/>
      <c r="F171" s="88">
        <v>3.86</v>
      </c>
      <c r="G171" s="74">
        <v>3.38</v>
      </c>
      <c r="H171" s="88">
        <v>34</v>
      </c>
      <c r="I171" s="74">
        <v>182</v>
      </c>
      <c r="J171" s="110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</row>
    <row r="172" spans="1:157" x14ac:dyDescent="0.25">
      <c r="A172" s="355" t="s">
        <v>370</v>
      </c>
      <c r="C172" s="86"/>
      <c r="D172" s="74">
        <v>10</v>
      </c>
      <c r="E172" s="88">
        <v>10</v>
      </c>
      <c r="F172" s="88"/>
      <c r="H172" s="88"/>
      <c r="J172" s="110"/>
    </row>
    <row r="173" spans="1:157" s="38" customFormat="1" ht="15" x14ac:dyDescent="0.25">
      <c r="A173" s="121" t="s">
        <v>251</v>
      </c>
      <c r="B173" s="122"/>
      <c r="C173" s="123">
        <v>110</v>
      </c>
      <c r="D173" s="125"/>
      <c r="E173" s="124"/>
      <c r="F173" s="125">
        <v>2.5</v>
      </c>
      <c r="G173" s="124">
        <v>2.75</v>
      </c>
      <c r="H173" s="125">
        <v>4</v>
      </c>
      <c r="I173" s="124">
        <v>51</v>
      </c>
      <c r="J173" s="133" t="s">
        <v>252</v>
      </c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6"/>
      <c r="BN173" s="96"/>
      <c r="BO173" s="96"/>
      <c r="BP173" s="96"/>
      <c r="BQ173" s="96"/>
      <c r="BR173" s="96"/>
      <c r="BS173" s="96"/>
      <c r="BT173" s="96"/>
      <c r="BU173" s="96"/>
      <c r="BV173" s="96"/>
      <c r="BW173" s="96"/>
      <c r="BX173" s="96"/>
      <c r="BY173" s="96"/>
      <c r="BZ173" s="96"/>
      <c r="CA173" s="96"/>
      <c r="CB173" s="96"/>
      <c r="CC173" s="96"/>
      <c r="CD173" s="96"/>
      <c r="CE173" s="96"/>
      <c r="CF173" s="96"/>
      <c r="CG173" s="96"/>
      <c r="CH173" s="96"/>
      <c r="CI173" s="96"/>
      <c r="CJ173" s="96"/>
      <c r="CK173" s="96"/>
      <c r="CL173" s="96"/>
      <c r="CM173" s="96"/>
      <c r="CN173" s="96"/>
      <c r="CO173" s="96"/>
      <c r="CP173" s="96"/>
      <c r="CQ173" s="96"/>
      <c r="CR173" s="96"/>
      <c r="CS173" s="96"/>
      <c r="CT173" s="96"/>
      <c r="CU173" s="96"/>
      <c r="CV173" s="96"/>
      <c r="CW173" s="96"/>
      <c r="CX173" s="96"/>
      <c r="CY173" s="96"/>
      <c r="CZ173" s="96"/>
      <c r="DA173" s="96"/>
    </row>
    <row r="174" spans="1:157" s="38" customFormat="1" ht="15" x14ac:dyDescent="0.25">
      <c r="A174" s="121"/>
      <c r="B174" s="122" t="s">
        <v>57</v>
      </c>
      <c r="C174" s="123"/>
      <c r="D174" s="125">
        <v>115.9</v>
      </c>
      <c r="E174" s="124">
        <v>110</v>
      </c>
      <c r="F174" s="126"/>
      <c r="G174" s="124"/>
      <c r="H174" s="125"/>
      <c r="I174" s="126"/>
      <c r="J174" s="247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96"/>
      <c r="CA174" s="96"/>
      <c r="CB174" s="96"/>
      <c r="CC174" s="96"/>
      <c r="CD174" s="96"/>
      <c r="CE174" s="96"/>
      <c r="CF174" s="96"/>
      <c r="CG174" s="96"/>
      <c r="CH174" s="96"/>
      <c r="CI174" s="96"/>
      <c r="CJ174" s="96"/>
      <c r="CK174" s="96"/>
      <c r="CL174" s="96"/>
      <c r="CM174" s="96"/>
      <c r="CN174" s="96"/>
      <c r="CO174" s="96"/>
      <c r="CP174" s="96"/>
      <c r="CQ174" s="96"/>
      <c r="CR174" s="96"/>
      <c r="CS174" s="96"/>
      <c r="CT174" s="96"/>
      <c r="CU174" s="96"/>
      <c r="CV174" s="96"/>
      <c r="CW174" s="96"/>
      <c r="CX174" s="96"/>
      <c r="CY174" s="96"/>
      <c r="CZ174" s="96"/>
      <c r="DA174" s="96"/>
    </row>
    <row r="175" spans="1:157" s="55" customFormat="1" ht="31.5" x14ac:dyDescent="0.25">
      <c r="A175" s="85" t="s">
        <v>380</v>
      </c>
      <c r="B175" s="72"/>
      <c r="C175" s="86" t="s">
        <v>107</v>
      </c>
      <c r="D175" s="74"/>
      <c r="E175" s="88"/>
      <c r="F175" s="67">
        <v>9</v>
      </c>
      <c r="G175" s="95">
        <v>12.5</v>
      </c>
      <c r="H175" s="67">
        <v>24</v>
      </c>
      <c r="I175" s="95">
        <v>245</v>
      </c>
      <c r="J175" s="110" t="s">
        <v>316</v>
      </c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</row>
    <row r="176" spans="1:157" s="55" customFormat="1" x14ac:dyDescent="0.25">
      <c r="A176" s="85"/>
      <c r="B176" s="72" t="s">
        <v>73</v>
      </c>
      <c r="C176" s="86"/>
      <c r="D176" s="74">
        <v>109.28</v>
      </c>
      <c r="E176" s="88">
        <v>107.14</v>
      </c>
      <c r="F176" s="74"/>
      <c r="G176" s="88"/>
      <c r="H176" s="74"/>
      <c r="I176" s="87"/>
      <c r="J176" s="110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</row>
    <row r="177" spans="1:105" s="55" customFormat="1" x14ac:dyDescent="0.25">
      <c r="A177" s="85"/>
      <c r="B177" s="72" t="s">
        <v>178</v>
      </c>
      <c r="C177" s="86"/>
      <c r="D177" s="74">
        <v>11.4</v>
      </c>
      <c r="E177" s="88">
        <v>11.4</v>
      </c>
      <c r="F177" s="74"/>
      <c r="G177" s="88"/>
      <c r="H177" s="74"/>
      <c r="I177" s="87"/>
      <c r="J177" s="110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</row>
    <row r="178" spans="1:105" s="55" customFormat="1" x14ac:dyDescent="0.25">
      <c r="A178" s="85"/>
      <c r="B178" s="72" t="s">
        <v>51</v>
      </c>
      <c r="C178" s="86"/>
      <c r="D178" s="74">
        <v>7.14</v>
      </c>
      <c r="E178" s="88">
        <v>7.14</v>
      </c>
      <c r="F178" s="74"/>
      <c r="G178" s="88"/>
      <c r="H178" s="74"/>
      <c r="I178" s="87"/>
      <c r="J178" s="110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</row>
    <row r="179" spans="1:105" s="55" customFormat="1" x14ac:dyDescent="0.25">
      <c r="A179" s="85"/>
      <c r="B179" s="72" t="s">
        <v>18</v>
      </c>
      <c r="C179" s="86"/>
      <c r="D179" s="74">
        <v>11.4</v>
      </c>
      <c r="E179" s="88">
        <v>11.4</v>
      </c>
      <c r="F179" s="74"/>
      <c r="G179" s="88"/>
      <c r="H179" s="74"/>
      <c r="I179" s="87"/>
      <c r="J179" s="110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</row>
    <row r="180" spans="1:105" s="55" customFormat="1" x14ac:dyDescent="0.25">
      <c r="A180" s="85"/>
      <c r="B180" s="72" t="s">
        <v>16</v>
      </c>
      <c r="C180" s="86"/>
      <c r="D180" s="74">
        <v>21.4</v>
      </c>
      <c r="E180" s="88">
        <v>21.4</v>
      </c>
      <c r="F180" s="74"/>
      <c r="G180" s="88"/>
      <c r="H180" s="74"/>
      <c r="I180" s="87"/>
      <c r="J180" s="110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</row>
    <row r="181" spans="1:105" s="55" customFormat="1" x14ac:dyDescent="0.25">
      <c r="A181" s="85"/>
      <c r="B181" s="72" t="s">
        <v>36</v>
      </c>
      <c r="C181" s="86"/>
      <c r="D181" s="74">
        <v>14.28</v>
      </c>
      <c r="E181" s="88">
        <v>14.28</v>
      </c>
      <c r="F181" s="74"/>
      <c r="G181" s="88"/>
      <c r="H181" s="74"/>
      <c r="I181" s="87"/>
      <c r="J181" s="110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</row>
    <row r="182" spans="1:105" s="55" customFormat="1" x14ac:dyDescent="0.25">
      <c r="A182" s="85"/>
      <c r="B182" s="72" t="s">
        <v>39</v>
      </c>
      <c r="C182" s="86"/>
      <c r="D182" s="74">
        <v>0.3</v>
      </c>
      <c r="E182" s="88">
        <v>0.3</v>
      </c>
      <c r="F182" s="74"/>
      <c r="G182" s="88"/>
      <c r="H182" s="74"/>
      <c r="I182" s="87"/>
      <c r="J182" s="110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</row>
    <row r="183" spans="1:105" s="55" customFormat="1" x14ac:dyDescent="0.25">
      <c r="A183" s="85"/>
      <c r="B183" s="72" t="s">
        <v>34</v>
      </c>
      <c r="C183" s="86"/>
      <c r="D183" s="74">
        <v>0.6</v>
      </c>
      <c r="E183" s="88">
        <v>0.6</v>
      </c>
      <c r="F183" s="74"/>
      <c r="G183" s="88"/>
      <c r="H183" s="74"/>
      <c r="I183" s="87"/>
      <c r="J183" s="110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</row>
    <row r="184" spans="1:105" s="55" customFormat="1" x14ac:dyDescent="0.25">
      <c r="A184" s="85"/>
      <c r="B184" s="230" t="s">
        <v>315</v>
      </c>
      <c r="C184" s="86"/>
      <c r="D184" s="74">
        <v>20</v>
      </c>
      <c r="E184" s="88">
        <v>20</v>
      </c>
      <c r="F184" s="74"/>
      <c r="G184" s="88"/>
      <c r="H184" s="74"/>
      <c r="I184" s="87"/>
      <c r="J184" s="110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</row>
    <row r="185" spans="1:105" x14ac:dyDescent="0.25">
      <c r="A185" s="85" t="s">
        <v>75</v>
      </c>
      <c r="C185" s="98" t="s">
        <v>294</v>
      </c>
      <c r="D185" s="160"/>
      <c r="E185" s="161"/>
      <c r="F185" s="87">
        <v>0.12</v>
      </c>
      <c r="G185" s="88">
        <v>0.01</v>
      </c>
      <c r="H185" s="74">
        <v>10.199999999999999</v>
      </c>
      <c r="I185" s="87">
        <v>41</v>
      </c>
      <c r="J185" s="110" t="s">
        <v>162</v>
      </c>
    </row>
    <row r="186" spans="1:105" x14ac:dyDescent="0.25">
      <c r="A186" s="85"/>
      <c r="B186" s="72" t="s">
        <v>59</v>
      </c>
      <c r="C186" s="98"/>
      <c r="D186" s="103">
        <v>0.35</v>
      </c>
      <c r="E186" s="86">
        <v>0.35</v>
      </c>
      <c r="F186" s="87"/>
      <c r="G186" s="88"/>
      <c r="I186" s="87"/>
      <c r="J186" s="110"/>
    </row>
    <row r="187" spans="1:105" x14ac:dyDescent="0.25">
      <c r="A187" s="85"/>
      <c r="B187" s="72" t="s">
        <v>18</v>
      </c>
      <c r="C187" s="98"/>
      <c r="D187" s="103">
        <v>5</v>
      </c>
      <c r="E187" s="86">
        <v>5</v>
      </c>
      <c r="F187" s="87"/>
      <c r="G187" s="88"/>
      <c r="H187" s="87"/>
      <c r="I187" s="87"/>
      <c r="J187" s="110"/>
    </row>
    <row r="188" spans="1:105" x14ac:dyDescent="0.25">
      <c r="A188" s="85"/>
      <c r="B188" s="72" t="s">
        <v>76</v>
      </c>
      <c r="C188" s="98"/>
      <c r="D188" s="136">
        <v>5.0999999999999996</v>
      </c>
      <c r="E188" s="86">
        <v>5</v>
      </c>
      <c r="F188" s="88"/>
      <c r="H188" s="88"/>
      <c r="J188" s="110"/>
    </row>
    <row r="189" spans="1:105" x14ac:dyDescent="0.25">
      <c r="A189" s="85"/>
      <c r="B189" s="72" t="s">
        <v>17</v>
      </c>
      <c r="C189" s="98"/>
      <c r="D189" s="161">
        <v>180</v>
      </c>
      <c r="E189" s="161">
        <v>180</v>
      </c>
      <c r="F189" s="88"/>
      <c r="H189" s="88"/>
      <c r="J189" s="110"/>
    </row>
    <row r="190" spans="1:105" s="26" customFormat="1" ht="16.5" thickBot="1" x14ac:dyDescent="0.3">
      <c r="A190" s="85" t="s">
        <v>38</v>
      </c>
      <c r="B190" s="72"/>
      <c r="C190" s="86">
        <v>20</v>
      </c>
      <c r="D190" s="88">
        <v>20</v>
      </c>
      <c r="E190" s="88">
        <v>20</v>
      </c>
      <c r="F190" s="88">
        <v>1.52</v>
      </c>
      <c r="G190" s="74">
        <v>0.16</v>
      </c>
      <c r="H190" s="88">
        <v>9.84</v>
      </c>
      <c r="I190" s="74">
        <v>47</v>
      </c>
      <c r="J190" s="110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69"/>
      <c r="CB190" s="69"/>
      <c r="CC190" s="69"/>
      <c r="CD190" s="69"/>
      <c r="CE190" s="69"/>
      <c r="CF190" s="69"/>
      <c r="CG190" s="69"/>
      <c r="CH190" s="69"/>
      <c r="CI190" s="69"/>
      <c r="CJ190" s="69"/>
      <c r="CK190" s="69"/>
      <c r="CL190" s="69"/>
      <c r="CM190" s="69"/>
      <c r="CN190" s="69"/>
      <c r="CO190" s="69"/>
      <c r="CP190" s="69"/>
      <c r="CQ190" s="69"/>
      <c r="CR190" s="69"/>
      <c r="CS190" s="69"/>
      <c r="CT190" s="69"/>
      <c r="CU190" s="69"/>
      <c r="CV190" s="69"/>
      <c r="CW190" s="69"/>
      <c r="CX190" s="69"/>
      <c r="CY190" s="69"/>
      <c r="CZ190" s="69"/>
      <c r="DA190" s="69"/>
    </row>
    <row r="191" spans="1:105" ht="16.5" thickBot="1" x14ac:dyDescent="0.3">
      <c r="A191" s="142" t="s">
        <v>26</v>
      </c>
      <c r="B191" s="143"/>
      <c r="C191" s="144">
        <v>500</v>
      </c>
      <c r="D191" s="162"/>
      <c r="E191" s="144"/>
      <c r="F191" s="146">
        <f>SUM(F170:F190)</f>
        <v>17</v>
      </c>
      <c r="G191" s="146">
        <f>SUM(G170:G190)</f>
        <v>18.8</v>
      </c>
      <c r="H191" s="146">
        <f>SUM(H170:H190)</f>
        <v>82.04</v>
      </c>
      <c r="I191" s="146">
        <f>SUM(I170:I190)</f>
        <v>566</v>
      </c>
      <c r="J191" s="212"/>
    </row>
    <row r="192" spans="1:105" ht="16.5" thickBot="1" x14ac:dyDescent="0.3">
      <c r="A192" s="100" t="s">
        <v>60</v>
      </c>
      <c r="B192" s="101"/>
      <c r="C192" s="102">
        <f>C132+C135+C169+C191</f>
        <v>1701.5</v>
      </c>
      <c r="D192" s="148"/>
      <c r="E192" s="83"/>
      <c r="F192" s="83">
        <f>F132+F135+F169+F191</f>
        <v>50.716666666666661</v>
      </c>
      <c r="G192" s="83">
        <f>G132+G135+G169+G191</f>
        <v>64.123333333333335</v>
      </c>
      <c r="H192" s="83">
        <f>H132+H135+H169+H191</f>
        <v>227.97833333333335</v>
      </c>
      <c r="I192" s="83">
        <f>I132+I135+I169+I191</f>
        <v>1690.5</v>
      </c>
      <c r="J192" s="212"/>
    </row>
    <row r="193" spans="1:122" x14ac:dyDescent="0.25">
      <c r="C193" s="151"/>
      <c r="D193" s="151"/>
      <c r="E193" s="74"/>
      <c r="I193" s="286"/>
      <c r="J193" s="106"/>
    </row>
    <row r="194" spans="1:122" ht="16.5" thickBot="1" x14ac:dyDescent="0.3">
      <c r="A194" s="72" t="s">
        <v>77</v>
      </c>
      <c r="I194" s="153"/>
      <c r="J194" s="128"/>
    </row>
    <row r="195" spans="1:122" ht="30" customHeight="1" x14ac:dyDescent="0.25">
      <c r="A195" s="295" t="s">
        <v>224</v>
      </c>
      <c r="B195" s="296"/>
      <c r="C195" s="288" t="s">
        <v>220</v>
      </c>
      <c r="D195" s="285" t="s">
        <v>3</v>
      </c>
      <c r="E195" s="75" t="s">
        <v>3</v>
      </c>
      <c r="F195" s="829" t="s">
        <v>221</v>
      </c>
      <c r="G195" s="830"/>
      <c r="H195" s="831"/>
      <c r="I195" s="285" t="s">
        <v>4</v>
      </c>
      <c r="J195" s="211" t="s">
        <v>222</v>
      </c>
    </row>
    <row r="196" spans="1:122" ht="16.5" thickBot="1" x14ac:dyDescent="0.3">
      <c r="A196" s="291" t="s">
        <v>223</v>
      </c>
      <c r="B196" s="292"/>
      <c r="C196" s="289"/>
      <c r="D196" s="76" t="s">
        <v>5</v>
      </c>
      <c r="E196" s="77" t="s">
        <v>5</v>
      </c>
      <c r="F196" s="78"/>
      <c r="G196" s="79"/>
      <c r="H196" s="80"/>
      <c r="I196" s="76" t="s">
        <v>6</v>
      </c>
      <c r="J196" s="110"/>
    </row>
    <row r="197" spans="1:122" ht="16.5" thickBot="1" x14ac:dyDescent="0.3">
      <c r="A197" s="293"/>
      <c r="B197" s="294"/>
      <c r="C197" s="290"/>
      <c r="D197" s="83" t="s">
        <v>7</v>
      </c>
      <c r="E197" s="83" t="s">
        <v>8</v>
      </c>
      <c r="F197" s="83" t="s">
        <v>9</v>
      </c>
      <c r="G197" s="83" t="s">
        <v>10</v>
      </c>
      <c r="H197" s="84" t="s">
        <v>11</v>
      </c>
      <c r="I197" s="84" t="s">
        <v>12</v>
      </c>
      <c r="J197" s="212"/>
    </row>
    <row r="198" spans="1:122" x14ac:dyDescent="0.25">
      <c r="A198" s="105"/>
      <c r="B198" s="106" t="s">
        <v>13</v>
      </c>
      <c r="C198" s="107"/>
      <c r="D198" s="286"/>
      <c r="E198" s="108"/>
      <c r="F198" s="285"/>
      <c r="G198" s="75"/>
      <c r="H198" s="286"/>
      <c r="I198" s="285"/>
      <c r="J198" s="110"/>
    </row>
    <row r="199" spans="1:122" s="26" customFormat="1" ht="31.5" x14ac:dyDescent="0.25">
      <c r="A199" s="85" t="s">
        <v>78</v>
      </c>
      <c r="B199" s="227"/>
      <c r="C199" s="220" t="s">
        <v>372</v>
      </c>
      <c r="D199" s="87"/>
      <c r="E199" s="88"/>
      <c r="F199" s="87">
        <v>7</v>
      </c>
      <c r="G199" s="88">
        <v>8.5</v>
      </c>
      <c r="H199" s="88">
        <v>23</v>
      </c>
      <c r="I199" s="87">
        <f>(F199*4)+(G199*9)+(H199*4)</f>
        <v>196.5</v>
      </c>
      <c r="J199" s="110" t="s">
        <v>188</v>
      </c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  <c r="CO199" s="69"/>
      <c r="CP199" s="69"/>
      <c r="CQ199" s="69"/>
      <c r="CR199" s="69"/>
      <c r="CS199" s="69"/>
      <c r="CT199" s="69"/>
      <c r="CU199" s="69"/>
      <c r="CV199" s="69"/>
      <c r="CW199" s="69"/>
      <c r="CX199" s="69"/>
      <c r="CY199" s="69"/>
      <c r="CZ199" s="69"/>
      <c r="DA199" s="69"/>
    </row>
    <row r="200" spans="1:122" s="26" customFormat="1" x14ac:dyDescent="0.25">
      <c r="A200" s="85"/>
      <c r="B200" s="227" t="s">
        <v>79</v>
      </c>
      <c r="C200" s="220"/>
      <c r="D200" s="87">
        <v>25</v>
      </c>
      <c r="E200" s="88">
        <v>25</v>
      </c>
      <c r="F200" s="87"/>
      <c r="G200" s="88"/>
      <c r="H200" s="88"/>
      <c r="I200" s="221"/>
      <c r="J200" s="110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69"/>
      <c r="CB200" s="69"/>
      <c r="CC200" s="69"/>
      <c r="CD200" s="69"/>
      <c r="CE200" s="69"/>
      <c r="CF200" s="69"/>
      <c r="CG200" s="69"/>
      <c r="CH200" s="69"/>
      <c r="CI200" s="69"/>
      <c r="CJ200" s="69"/>
      <c r="CK200" s="69"/>
      <c r="CL200" s="69"/>
      <c r="CM200" s="69"/>
      <c r="CN200" s="69"/>
      <c r="CO200" s="69"/>
      <c r="CP200" s="69"/>
      <c r="CQ200" s="69"/>
      <c r="CR200" s="69"/>
      <c r="CS200" s="69"/>
      <c r="CT200" s="69"/>
      <c r="CU200" s="69"/>
      <c r="CV200" s="69"/>
      <c r="CW200" s="69"/>
      <c r="CX200" s="69"/>
      <c r="CY200" s="69"/>
      <c r="CZ200" s="69"/>
      <c r="DA200" s="69"/>
    </row>
    <row r="201" spans="1:122" s="26" customFormat="1" x14ac:dyDescent="0.25">
      <c r="A201" s="85"/>
      <c r="B201" s="227" t="s">
        <v>16</v>
      </c>
      <c r="C201" s="231"/>
      <c r="D201" s="87">
        <v>100</v>
      </c>
      <c r="E201" s="88">
        <v>100</v>
      </c>
      <c r="F201" s="87"/>
      <c r="G201" s="88"/>
      <c r="H201" s="88"/>
      <c r="I201" s="221"/>
      <c r="J201" s="110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69"/>
      <c r="CH201" s="69"/>
      <c r="CI201" s="69"/>
      <c r="CJ201" s="69"/>
      <c r="CK201" s="69"/>
      <c r="CL201" s="69"/>
      <c r="CM201" s="69"/>
      <c r="CN201" s="69"/>
      <c r="CO201" s="69"/>
      <c r="CP201" s="69"/>
      <c r="CQ201" s="69"/>
      <c r="CR201" s="69"/>
      <c r="CS201" s="69"/>
      <c r="CT201" s="69"/>
      <c r="CU201" s="69"/>
      <c r="CV201" s="69"/>
      <c r="CW201" s="69"/>
      <c r="CX201" s="69"/>
      <c r="CY201" s="69"/>
      <c r="CZ201" s="69"/>
      <c r="DA201" s="69"/>
    </row>
    <row r="202" spans="1:122" s="26" customFormat="1" x14ac:dyDescent="0.25">
      <c r="A202" s="85"/>
      <c r="B202" s="227" t="s">
        <v>52</v>
      </c>
      <c r="C202" s="231"/>
      <c r="D202" s="87">
        <v>76</v>
      </c>
      <c r="E202" s="88">
        <v>76</v>
      </c>
      <c r="F202" s="87"/>
      <c r="G202" s="88"/>
      <c r="H202" s="88"/>
      <c r="I202" s="221"/>
      <c r="J202" s="110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  <c r="BI202" s="69"/>
      <c r="BJ202" s="69"/>
      <c r="BK202" s="69"/>
      <c r="BL202" s="69"/>
      <c r="BM202" s="69"/>
      <c r="BN202" s="69"/>
      <c r="BO202" s="69"/>
      <c r="BP202" s="69"/>
      <c r="BQ202" s="69"/>
      <c r="BR202" s="69"/>
      <c r="BS202" s="69"/>
      <c r="BT202" s="69"/>
      <c r="BU202" s="69"/>
      <c r="BV202" s="69"/>
      <c r="BW202" s="69"/>
      <c r="BX202" s="69"/>
      <c r="BY202" s="69"/>
      <c r="BZ202" s="69"/>
      <c r="CA202" s="69"/>
      <c r="CB202" s="69"/>
      <c r="CC202" s="69"/>
      <c r="CD202" s="69"/>
      <c r="CE202" s="69"/>
      <c r="CF202" s="69"/>
      <c r="CG202" s="69"/>
      <c r="CH202" s="69"/>
      <c r="CI202" s="69"/>
      <c r="CJ202" s="69"/>
      <c r="CK202" s="69"/>
      <c r="CL202" s="69"/>
      <c r="CM202" s="69"/>
      <c r="CN202" s="69"/>
      <c r="CO202" s="69"/>
      <c r="CP202" s="69"/>
      <c r="CQ202" s="69"/>
      <c r="CR202" s="69"/>
      <c r="CS202" s="69"/>
      <c r="CT202" s="69"/>
      <c r="CU202" s="69"/>
      <c r="CV202" s="69"/>
      <c r="CW202" s="69"/>
      <c r="CX202" s="69"/>
      <c r="CY202" s="69"/>
      <c r="CZ202" s="69"/>
      <c r="DA202" s="69"/>
    </row>
    <row r="203" spans="1:122" s="26" customFormat="1" x14ac:dyDescent="0.25">
      <c r="A203" s="85"/>
      <c r="B203" s="227" t="s">
        <v>18</v>
      </c>
      <c r="C203" s="231"/>
      <c r="D203" s="87">
        <v>1</v>
      </c>
      <c r="E203" s="88">
        <v>1</v>
      </c>
      <c r="F203" s="87"/>
      <c r="G203" s="88"/>
      <c r="H203" s="88"/>
      <c r="I203" s="221"/>
      <c r="J203" s="110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9"/>
      <c r="BF203" s="69"/>
      <c r="BG203" s="69"/>
      <c r="BH203" s="69"/>
      <c r="BI203" s="69"/>
      <c r="BJ203" s="69"/>
      <c r="BK203" s="69"/>
      <c r="BL203" s="69"/>
      <c r="BM203" s="69"/>
      <c r="BN203" s="69"/>
      <c r="BO203" s="69"/>
      <c r="BP203" s="69"/>
      <c r="BQ203" s="69"/>
      <c r="BR203" s="69"/>
      <c r="BS203" s="69"/>
      <c r="BT203" s="69"/>
      <c r="BU203" s="69"/>
      <c r="BV203" s="69"/>
      <c r="BW203" s="69"/>
      <c r="BX203" s="69"/>
      <c r="BY203" s="69"/>
      <c r="BZ203" s="69"/>
      <c r="CA203" s="69"/>
      <c r="CB203" s="69"/>
      <c r="CC203" s="69"/>
      <c r="CD203" s="69"/>
      <c r="CE203" s="69"/>
      <c r="CF203" s="69"/>
      <c r="CG203" s="69"/>
      <c r="CH203" s="69"/>
      <c r="CI203" s="69"/>
      <c r="CJ203" s="69"/>
      <c r="CK203" s="69"/>
      <c r="CL203" s="69"/>
      <c r="CM203" s="69"/>
      <c r="CN203" s="69"/>
      <c r="CO203" s="69"/>
      <c r="CP203" s="69"/>
      <c r="CQ203" s="69"/>
      <c r="CR203" s="69"/>
      <c r="CS203" s="69"/>
      <c r="CT203" s="69"/>
      <c r="CU203" s="69"/>
      <c r="CV203" s="69"/>
      <c r="CW203" s="69"/>
      <c r="CX203" s="69"/>
      <c r="CY203" s="69"/>
      <c r="CZ203" s="69"/>
      <c r="DA203" s="69"/>
    </row>
    <row r="204" spans="1:122" s="26" customFormat="1" x14ac:dyDescent="0.25">
      <c r="A204" s="85"/>
      <c r="B204" s="227" t="s">
        <v>19</v>
      </c>
      <c r="C204" s="220"/>
      <c r="D204" s="87">
        <v>1</v>
      </c>
      <c r="E204" s="88">
        <v>1</v>
      </c>
      <c r="F204" s="87"/>
      <c r="G204" s="88"/>
      <c r="H204" s="88"/>
      <c r="I204" s="221"/>
      <c r="J204" s="110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  <c r="BH204" s="69"/>
      <c r="BI204" s="69"/>
      <c r="BJ204" s="69"/>
      <c r="BK204" s="69"/>
      <c r="BL204" s="69"/>
      <c r="BM204" s="69"/>
      <c r="BN204" s="69"/>
      <c r="BO204" s="69"/>
      <c r="BP204" s="69"/>
      <c r="BQ204" s="69"/>
      <c r="BR204" s="69"/>
      <c r="BS204" s="69"/>
      <c r="BT204" s="69"/>
      <c r="BU204" s="69"/>
      <c r="BV204" s="69"/>
      <c r="BW204" s="69"/>
      <c r="BX204" s="69"/>
      <c r="BY204" s="69"/>
      <c r="BZ204" s="69"/>
      <c r="CA204" s="69"/>
      <c r="CB204" s="69"/>
      <c r="CC204" s="69"/>
      <c r="CD204" s="69"/>
      <c r="CE204" s="69"/>
      <c r="CF204" s="69"/>
      <c r="CG204" s="69"/>
      <c r="CH204" s="69"/>
      <c r="CI204" s="69"/>
      <c r="CJ204" s="69"/>
      <c r="CK204" s="69"/>
      <c r="CL204" s="69"/>
      <c r="CM204" s="69"/>
      <c r="CN204" s="69"/>
      <c r="CO204" s="69"/>
      <c r="CP204" s="69"/>
      <c r="CQ204" s="69"/>
      <c r="CR204" s="69"/>
      <c r="CS204" s="69"/>
      <c r="CT204" s="69"/>
      <c r="CU204" s="69"/>
      <c r="CV204" s="69"/>
      <c r="CW204" s="69"/>
      <c r="CX204" s="69"/>
      <c r="CY204" s="69"/>
      <c r="CZ204" s="69"/>
      <c r="DA204" s="69"/>
    </row>
    <row r="205" spans="1:122" s="26" customFormat="1" x14ac:dyDescent="0.25">
      <c r="A205" s="85"/>
      <c r="B205" s="227" t="s">
        <v>20</v>
      </c>
      <c r="C205" s="220"/>
      <c r="D205" s="87">
        <v>3</v>
      </c>
      <c r="E205" s="88">
        <v>3</v>
      </c>
      <c r="F205" s="87"/>
      <c r="G205" s="88"/>
      <c r="H205" s="88"/>
      <c r="I205" s="221"/>
      <c r="J205" s="110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  <c r="BI205" s="69"/>
      <c r="BJ205" s="69"/>
      <c r="BK205" s="69"/>
      <c r="BL205" s="69"/>
      <c r="BM205" s="69"/>
      <c r="BN205" s="69"/>
      <c r="BO205" s="69"/>
      <c r="BP205" s="69"/>
      <c r="BQ205" s="69"/>
      <c r="BR205" s="69"/>
      <c r="BS205" s="69"/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/>
      <c r="CE205" s="69"/>
      <c r="CF205" s="69"/>
      <c r="CG205" s="69"/>
      <c r="CH205" s="69"/>
      <c r="CI205" s="69"/>
      <c r="CJ205" s="69"/>
      <c r="CK205" s="69"/>
      <c r="CL205" s="69"/>
      <c r="CM205" s="69"/>
      <c r="CN205" s="69"/>
      <c r="CO205" s="69"/>
      <c r="CP205" s="69"/>
      <c r="CQ205" s="69"/>
      <c r="CR205" s="69"/>
      <c r="CS205" s="69"/>
      <c r="CT205" s="69"/>
      <c r="CU205" s="69"/>
      <c r="CV205" s="69"/>
      <c r="CW205" s="69"/>
      <c r="CX205" s="69"/>
      <c r="CY205" s="69"/>
      <c r="CZ205" s="69"/>
      <c r="DA205" s="69"/>
    </row>
    <row r="206" spans="1:122" s="26" customFormat="1" x14ac:dyDescent="0.25">
      <c r="A206" s="90" t="s">
        <v>91</v>
      </c>
      <c r="B206" s="64"/>
      <c r="C206" s="91" t="s">
        <v>249</v>
      </c>
      <c r="D206" s="92"/>
      <c r="E206" s="93"/>
      <c r="F206" s="94">
        <v>2.6</v>
      </c>
      <c r="G206" s="95">
        <v>2.2999999999999998</v>
      </c>
      <c r="H206" s="67">
        <v>14.3</v>
      </c>
      <c r="I206" s="95">
        <v>89</v>
      </c>
      <c r="J206" s="110" t="s">
        <v>92</v>
      </c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  <c r="BI206" s="69"/>
      <c r="BJ206" s="69"/>
      <c r="BK206" s="69"/>
      <c r="BL206" s="69"/>
      <c r="BM206" s="69"/>
      <c r="BN206" s="69"/>
      <c r="BO206" s="69"/>
      <c r="BP206" s="69"/>
      <c r="BQ206" s="69"/>
      <c r="BR206" s="69"/>
      <c r="BS206" s="69"/>
      <c r="BT206" s="69"/>
      <c r="BU206" s="69"/>
      <c r="BV206" s="69"/>
      <c r="BW206" s="69"/>
      <c r="BX206" s="69"/>
      <c r="BY206" s="69"/>
      <c r="BZ206" s="69"/>
      <c r="CA206" s="69"/>
      <c r="CB206" s="69"/>
      <c r="CC206" s="69"/>
      <c r="CD206" s="69"/>
      <c r="CE206" s="69"/>
      <c r="CF206" s="69"/>
      <c r="CG206" s="69"/>
      <c r="CH206" s="69"/>
      <c r="CI206" s="69"/>
      <c r="CJ206" s="69"/>
      <c r="CK206" s="69"/>
      <c r="CL206" s="69"/>
      <c r="CM206" s="69"/>
      <c r="CN206" s="69"/>
      <c r="CO206" s="69"/>
      <c r="CP206" s="69"/>
      <c r="CQ206" s="69"/>
      <c r="CR206" s="69"/>
      <c r="CS206" s="69"/>
      <c r="CT206" s="69"/>
      <c r="CU206" s="69"/>
      <c r="CV206" s="69"/>
      <c r="CW206" s="69"/>
      <c r="CX206" s="69"/>
      <c r="CY206" s="69"/>
      <c r="CZ206" s="69"/>
      <c r="DA206" s="69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1:122" s="26" customFormat="1" x14ac:dyDescent="0.25">
      <c r="A207" s="90"/>
      <c r="B207" s="64" t="s">
        <v>59</v>
      </c>
      <c r="C207" s="97"/>
      <c r="D207" s="70">
        <v>0.3</v>
      </c>
      <c r="E207" s="91">
        <v>0.3</v>
      </c>
      <c r="F207" s="94"/>
      <c r="G207" s="94"/>
      <c r="H207" s="95"/>
      <c r="I207" s="95"/>
      <c r="J207" s="110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  <c r="BI207" s="69"/>
      <c r="BJ207" s="69"/>
      <c r="BK207" s="69"/>
      <c r="BL207" s="69"/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69"/>
      <c r="CH207" s="69"/>
      <c r="CI207" s="69"/>
      <c r="CJ207" s="69"/>
      <c r="CK207" s="69"/>
      <c r="CL207" s="69"/>
      <c r="CM207" s="69"/>
      <c r="CN207" s="69"/>
      <c r="CO207" s="69"/>
      <c r="CP207" s="69"/>
      <c r="CQ207" s="69"/>
      <c r="CR207" s="69"/>
      <c r="CS207" s="69"/>
      <c r="CT207" s="69"/>
      <c r="CU207" s="69"/>
      <c r="CV207" s="69"/>
      <c r="CW207" s="69"/>
      <c r="CX207" s="69"/>
      <c r="CY207" s="69"/>
      <c r="CZ207" s="69"/>
      <c r="DA207" s="69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1:122" s="26" customFormat="1" x14ac:dyDescent="0.25">
      <c r="A208" s="90"/>
      <c r="B208" s="64" t="s">
        <v>18</v>
      </c>
      <c r="C208" s="97"/>
      <c r="D208" s="70">
        <v>5</v>
      </c>
      <c r="E208" s="91">
        <v>5</v>
      </c>
      <c r="F208" s="94"/>
      <c r="G208" s="94"/>
      <c r="H208" s="95"/>
      <c r="I208" s="94"/>
      <c r="J208" s="110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  <c r="BI208" s="69"/>
      <c r="BJ208" s="69"/>
      <c r="BK208" s="69"/>
      <c r="BL208" s="69"/>
      <c r="BM208" s="69"/>
      <c r="BN208" s="69"/>
      <c r="BO208" s="69"/>
      <c r="BP208" s="69"/>
      <c r="BQ208" s="69"/>
      <c r="BR208" s="69"/>
      <c r="BS208" s="69"/>
      <c r="BT208" s="69"/>
      <c r="BU208" s="69"/>
      <c r="BV208" s="69"/>
      <c r="BW208" s="69"/>
      <c r="BX208" s="69"/>
      <c r="BY208" s="69"/>
      <c r="BZ208" s="69"/>
      <c r="CA208" s="69"/>
      <c r="CB208" s="69"/>
      <c r="CC208" s="69"/>
      <c r="CD208" s="69"/>
      <c r="CE208" s="69"/>
      <c r="CF208" s="69"/>
      <c r="CG208" s="69"/>
      <c r="CH208" s="69"/>
      <c r="CI208" s="69"/>
      <c r="CJ208" s="69"/>
      <c r="CK208" s="69"/>
      <c r="CL208" s="69"/>
      <c r="CM208" s="69"/>
      <c r="CN208" s="69"/>
      <c r="CO208" s="69"/>
      <c r="CP208" s="69"/>
      <c r="CQ208" s="69"/>
      <c r="CR208" s="69"/>
      <c r="CS208" s="69"/>
      <c r="CT208" s="69"/>
      <c r="CU208" s="69"/>
      <c r="CV208" s="69"/>
      <c r="CW208" s="69"/>
      <c r="CX208" s="69"/>
      <c r="CY208" s="69"/>
      <c r="CZ208" s="69"/>
      <c r="DA208" s="69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1:214" s="26" customFormat="1" x14ac:dyDescent="0.25">
      <c r="A209" s="90"/>
      <c r="B209" s="64" t="s">
        <v>16</v>
      </c>
      <c r="C209" s="97"/>
      <c r="D209" s="70">
        <v>48</v>
      </c>
      <c r="E209" s="91">
        <v>48</v>
      </c>
      <c r="F209" s="94"/>
      <c r="G209" s="94"/>
      <c r="H209" s="95"/>
      <c r="I209" s="94"/>
      <c r="J209" s="110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/>
      <c r="BK209" s="69"/>
      <c r="BL209" s="69"/>
      <c r="BM209" s="69"/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69"/>
      <c r="CH209" s="69"/>
      <c r="CI209" s="69"/>
      <c r="CJ209" s="69"/>
      <c r="CK209" s="69"/>
      <c r="CL209" s="69"/>
      <c r="CM209" s="69"/>
      <c r="CN209" s="69"/>
      <c r="CO209" s="69"/>
      <c r="CP209" s="69"/>
      <c r="CQ209" s="69"/>
      <c r="CR209" s="69"/>
      <c r="CS209" s="69"/>
      <c r="CT209" s="69"/>
      <c r="CU209" s="69"/>
      <c r="CV209" s="69"/>
      <c r="CW209" s="69"/>
      <c r="CX209" s="69"/>
      <c r="CY209" s="69"/>
      <c r="CZ209" s="69"/>
      <c r="DA209" s="6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</row>
    <row r="210" spans="1:214" s="26" customFormat="1" x14ac:dyDescent="0.25">
      <c r="A210" s="90"/>
      <c r="B210" s="64" t="s">
        <v>17</v>
      </c>
      <c r="C210" s="97"/>
      <c r="D210" s="70">
        <v>130</v>
      </c>
      <c r="E210" s="91">
        <v>130</v>
      </c>
      <c r="F210" s="94"/>
      <c r="G210" s="94"/>
      <c r="H210" s="95"/>
      <c r="I210" s="94"/>
      <c r="J210" s="110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  <c r="CO210" s="69"/>
      <c r="CP210" s="69"/>
      <c r="CQ210" s="69"/>
      <c r="CR210" s="69"/>
      <c r="CS210" s="69"/>
      <c r="CT210" s="69"/>
      <c r="CU210" s="69"/>
      <c r="CV210" s="69"/>
      <c r="CW210" s="69"/>
      <c r="CX210" s="69"/>
      <c r="CY210" s="69"/>
      <c r="CZ210" s="69"/>
      <c r="DA210" s="69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</row>
    <row r="211" spans="1:214" x14ac:dyDescent="0.25">
      <c r="A211" s="85" t="s">
        <v>23</v>
      </c>
      <c r="C211" s="98" t="s">
        <v>156</v>
      </c>
      <c r="D211" s="99"/>
      <c r="E211" s="81"/>
      <c r="F211" s="87">
        <v>1.91</v>
      </c>
      <c r="G211" s="88">
        <v>4.3499999999999996</v>
      </c>
      <c r="H211" s="74">
        <v>12.89</v>
      </c>
      <c r="I211" s="87">
        <v>99</v>
      </c>
      <c r="J211" s="110" t="s">
        <v>24</v>
      </c>
    </row>
    <row r="212" spans="1:214" x14ac:dyDescent="0.25">
      <c r="A212" s="85"/>
      <c r="B212" s="72" t="s">
        <v>25</v>
      </c>
      <c r="C212" s="86"/>
      <c r="D212" s="87">
        <v>25</v>
      </c>
      <c r="E212" s="88">
        <v>25</v>
      </c>
      <c r="F212" s="87"/>
      <c r="G212" s="88"/>
      <c r="H212" s="88"/>
      <c r="I212" s="87"/>
      <c r="J212" s="110"/>
    </row>
    <row r="213" spans="1:214" ht="16.5" thickBot="1" x14ac:dyDescent="0.3">
      <c r="A213" s="85"/>
      <c r="B213" s="72" t="s">
        <v>20</v>
      </c>
      <c r="C213" s="86"/>
      <c r="D213" s="87">
        <v>5</v>
      </c>
      <c r="E213" s="88">
        <v>5</v>
      </c>
      <c r="F213" s="87" t="s">
        <v>1</v>
      </c>
      <c r="G213" s="88"/>
      <c r="H213" s="88"/>
      <c r="I213" s="87"/>
      <c r="J213" s="110"/>
    </row>
    <row r="214" spans="1:214" ht="16.5" thickBot="1" x14ac:dyDescent="0.3">
      <c r="A214" s="100" t="s">
        <v>26</v>
      </c>
      <c r="B214" s="101"/>
      <c r="C214" s="102">
        <v>418</v>
      </c>
      <c r="D214" s="84"/>
      <c r="E214" s="83"/>
      <c r="F214" s="83">
        <f>SUM(F199:F213)</f>
        <v>11.51</v>
      </c>
      <c r="G214" s="83">
        <f>SUM(G199:G213)</f>
        <v>15.15</v>
      </c>
      <c r="H214" s="83">
        <f>SUM(H199:H213)</f>
        <v>50.19</v>
      </c>
      <c r="I214" s="83">
        <f>SUM(I199:I213)</f>
        <v>384.5</v>
      </c>
      <c r="J214" s="212"/>
    </row>
    <row r="215" spans="1:214" x14ac:dyDescent="0.25">
      <c r="A215" s="85" t="s">
        <v>27</v>
      </c>
      <c r="C215" s="86">
        <v>125</v>
      </c>
      <c r="D215" s="103">
        <v>125</v>
      </c>
      <c r="E215" s="86">
        <v>125</v>
      </c>
      <c r="F215" s="87">
        <v>1.63</v>
      </c>
      <c r="G215" s="88">
        <v>0.1</v>
      </c>
      <c r="H215" s="74">
        <v>15</v>
      </c>
      <c r="I215" s="88">
        <v>67</v>
      </c>
      <c r="J215" s="110" t="s">
        <v>262</v>
      </c>
    </row>
    <row r="216" spans="1:214" ht="16.5" thickBot="1" x14ac:dyDescent="0.3">
      <c r="A216" s="85"/>
      <c r="C216" s="86"/>
      <c r="D216" s="103"/>
      <c r="E216" s="86"/>
      <c r="F216" s="87"/>
      <c r="G216" s="87"/>
      <c r="I216" s="87"/>
      <c r="J216" s="110"/>
    </row>
    <row r="217" spans="1:214" ht="16.5" thickBot="1" x14ac:dyDescent="0.3">
      <c r="A217" s="100" t="s">
        <v>26</v>
      </c>
      <c r="B217" s="101"/>
      <c r="C217" s="102">
        <f>SUM(C215)</f>
        <v>125</v>
      </c>
      <c r="D217" s="132"/>
      <c r="E217" s="104"/>
      <c r="F217" s="84">
        <f>SUM(F215)</f>
        <v>1.63</v>
      </c>
      <c r="G217" s="84">
        <f>SUM(G215)</f>
        <v>0.1</v>
      </c>
      <c r="H217" s="84">
        <f>SUM(H215)</f>
        <v>15</v>
      </c>
      <c r="I217" s="84">
        <f>SUM(I215)</f>
        <v>67</v>
      </c>
      <c r="J217" s="212"/>
    </row>
    <row r="218" spans="1:214" ht="16.5" thickBot="1" x14ac:dyDescent="0.3">
      <c r="A218" s="105"/>
      <c r="B218" s="106"/>
      <c r="C218" s="107">
        <v>543</v>
      </c>
      <c r="D218" s="286"/>
      <c r="E218" s="108"/>
      <c r="F218" s="285">
        <f>F214+F217</f>
        <v>13.14</v>
      </c>
      <c r="G218" s="285">
        <f>G214+G217</f>
        <v>15.25</v>
      </c>
      <c r="H218" s="285">
        <f>H214+H217</f>
        <v>65.19</v>
      </c>
      <c r="I218" s="285">
        <f>I214+I217</f>
        <v>451.5</v>
      </c>
      <c r="J218" s="212"/>
    </row>
    <row r="219" spans="1:214" x14ac:dyDescent="0.25">
      <c r="A219" s="105"/>
      <c r="B219" s="106" t="s">
        <v>28</v>
      </c>
      <c r="C219" s="107"/>
      <c r="D219" s="286"/>
      <c r="E219" s="109"/>
      <c r="F219" s="285"/>
      <c r="G219" s="75"/>
      <c r="H219" s="286"/>
      <c r="I219" s="285"/>
      <c r="J219" s="110"/>
    </row>
    <row r="220" spans="1:214" s="26" customFormat="1" x14ac:dyDescent="0.25">
      <c r="A220" s="304" t="s">
        <v>402</v>
      </c>
      <c r="B220" s="227"/>
      <c r="C220" s="220">
        <v>50</v>
      </c>
      <c r="D220" s="221"/>
      <c r="E220" s="88"/>
      <c r="F220" s="221">
        <v>0.75</v>
      </c>
      <c r="G220" s="88">
        <v>0.06</v>
      </c>
      <c r="H220" s="221">
        <v>8.5</v>
      </c>
      <c r="I220" s="87">
        <v>37</v>
      </c>
      <c r="J220" s="81" t="s">
        <v>431</v>
      </c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  <c r="BI220" s="69"/>
      <c r="BJ220" s="69"/>
      <c r="BK220" s="69"/>
      <c r="BL220" s="69"/>
      <c r="BM220" s="69"/>
      <c r="BN220" s="69"/>
      <c r="BO220" s="69"/>
      <c r="BP220" s="69"/>
      <c r="BQ220" s="69"/>
      <c r="BR220" s="69"/>
      <c r="BS220" s="69"/>
      <c r="BT220" s="69"/>
      <c r="BU220" s="69"/>
      <c r="BV220" s="69"/>
      <c r="BW220" s="69"/>
      <c r="BX220" s="69"/>
      <c r="BY220" s="69"/>
      <c r="BZ220" s="69"/>
      <c r="CA220" s="69"/>
      <c r="CB220" s="69"/>
      <c r="CC220" s="69"/>
      <c r="CD220" s="69"/>
      <c r="CE220" s="69"/>
      <c r="CF220" s="69"/>
      <c r="CG220" s="69"/>
      <c r="CH220" s="69"/>
      <c r="CI220" s="69"/>
      <c r="CJ220" s="69"/>
      <c r="CK220" s="69"/>
      <c r="CL220" s="69"/>
      <c r="CM220" s="69"/>
      <c r="CN220" s="69"/>
      <c r="CO220" s="69"/>
      <c r="CP220" s="69"/>
      <c r="CQ220" s="69"/>
      <c r="CR220" s="69"/>
      <c r="CS220" s="69"/>
      <c r="CT220" s="69"/>
      <c r="CU220" s="69"/>
      <c r="CV220" s="69"/>
      <c r="CW220" s="69"/>
      <c r="CX220" s="69"/>
      <c r="CY220" s="69"/>
      <c r="CZ220" s="69"/>
      <c r="DA220" s="69"/>
      <c r="DB220" s="69"/>
      <c r="DC220" s="69"/>
      <c r="DD220" s="69"/>
      <c r="DE220" s="69"/>
      <c r="DF220" s="69"/>
      <c r="DG220" s="69"/>
      <c r="DH220" s="69"/>
      <c r="DI220" s="69"/>
      <c r="DJ220" s="69"/>
      <c r="DK220" s="69"/>
      <c r="DL220" s="69"/>
      <c r="DM220" s="69"/>
      <c r="DN220" s="69"/>
      <c r="DO220" s="69"/>
      <c r="DP220" s="69"/>
      <c r="DQ220" s="69"/>
      <c r="DR220" s="69"/>
      <c r="DS220" s="69"/>
      <c r="DT220" s="69"/>
      <c r="DU220" s="69"/>
      <c r="DV220" s="69"/>
      <c r="DW220" s="69"/>
      <c r="DX220" s="69"/>
      <c r="DY220" s="69"/>
      <c r="DZ220" s="69"/>
      <c r="EA220" s="69"/>
      <c r="EB220" s="69"/>
      <c r="EC220" s="69"/>
      <c r="ED220" s="69"/>
      <c r="EE220" s="69"/>
      <c r="EF220" s="69"/>
      <c r="EG220" s="69"/>
      <c r="EH220" s="69"/>
      <c r="EI220" s="69"/>
      <c r="EJ220" s="69"/>
      <c r="EK220" s="69"/>
      <c r="EL220" s="69"/>
      <c r="EM220" s="69"/>
      <c r="EN220" s="69"/>
      <c r="EO220" s="69"/>
      <c r="EP220" s="69"/>
      <c r="EQ220" s="69"/>
      <c r="ER220" s="69"/>
      <c r="ES220" s="69"/>
      <c r="ET220" s="69"/>
      <c r="EU220" s="69"/>
      <c r="EV220" s="69"/>
      <c r="EW220" s="69"/>
      <c r="EX220" s="69"/>
      <c r="EY220" s="69"/>
      <c r="EZ220" s="69"/>
      <c r="FA220" s="69"/>
      <c r="FB220" s="69"/>
      <c r="FC220" s="69"/>
      <c r="FD220" s="69"/>
      <c r="FE220" s="69"/>
      <c r="FF220" s="69"/>
      <c r="FG220" s="69"/>
      <c r="FH220" s="69"/>
      <c r="FI220" s="69"/>
      <c r="FJ220" s="69"/>
      <c r="FK220" s="69"/>
      <c r="FL220" s="69"/>
      <c r="FM220" s="69"/>
      <c r="FN220" s="69"/>
      <c r="FO220" s="69"/>
      <c r="FP220" s="69"/>
      <c r="FQ220" s="69"/>
      <c r="FR220" s="69"/>
      <c r="FS220" s="69"/>
      <c r="FT220" s="69"/>
      <c r="FU220" s="69"/>
      <c r="FV220" s="69"/>
      <c r="FW220" s="69"/>
      <c r="FX220" s="69"/>
      <c r="FY220" s="69"/>
      <c r="FZ220" s="69"/>
      <c r="GA220" s="69"/>
      <c r="GB220" s="69"/>
      <c r="GC220" s="69"/>
      <c r="GD220" s="69"/>
      <c r="GE220" s="69"/>
      <c r="GF220" s="69"/>
      <c r="GG220" s="69"/>
      <c r="GH220" s="69"/>
      <c r="GI220" s="69"/>
      <c r="GJ220" s="69"/>
      <c r="GK220" s="69"/>
      <c r="GL220" s="69"/>
      <c r="GM220" s="69"/>
      <c r="GN220" s="69"/>
      <c r="GO220" s="69"/>
      <c r="GP220" s="69"/>
      <c r="GQ220" s="69"/>
      <c r="GR220" s="69"/>
      <c r="GS220" s="69"/>
      <c r="GT220" s="69"/>
      <c r="GU220" s="69"/>
      <c r="GV220" s="69"/>
      <c r="GW220" s="69"/>
      <c r="GX220" s="69"/>
      <c r="GY220" s="69"/>
      <c r="GZ220" s="69"/>
      <c r="HA220" s="69"/>
      <c r="HB220" s="69"/>
      <c r="HC220" s="69"/>
      <c r="HD220" s="69"/>
      <c r="HE220" s="69"/>
      <c r="HF220" s="69"/>
    </row>
    <row r="221" spans="1:214" s="26" customFormat="1" x14ac:dyDescent="0.25">
      <c r="A221" s="85"/>
      <c r="B221" s="297" t="s">
        <v>32</v>
      </c>
      <c r="C221" s="220"/>
      <c r="D221" s="221">
        <v>62.5</v>
      </c>
      <c r="E221" s="88">
        <v>50</v>
      </c>
      <c r="F221" s="221"/>
      <c r="G221" s="88"/>
      <c r="H221" s="221"/>
      <c r="I221" s="87"/>
      <c r="J221" s="81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  <c r="BI221" s="69"/>
      <c r="BJ221" s="69"/>
      <c r="BK221" s="69"/>
      <c r="BL221" s="69"/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69"/>
      <c r="CH221" s="69"/>
      <c r="CI221" s="69"/>
      <c r="CJ221" s="69"/>
      <c r="CK221" s="69"/>
      <c r="CL221" s="69"/>
      <c r="CM221" s="69"/>
      <c r="CN221" s="69"/>
      <c r="CO221" s="69"/>
      <c r="CP221" s="69"/>
      <c r="CQ221" s="69"/>
      <c r="CR221" s="69"/>
      <c r="CS221" s="69"/>
      <c r="CT221" s="69"/>
      <c r="CU221" s="69"/>
      <c r="CV221" s="69"/>
      <c r="CW221" s="69"/>
      <c r="CX221" s="69"/>
      <c r="CY221" s="69"/>
      <c r="CZ221" s="69"/>
      <c r="DA221" s="69"/>
      <c r="DB221" s="69"/>
      <c r="DC221" s="69"/>
      <c r="DD221" s="69"/>
      <c r="DE221" s="69"/>
      <c r="DF221" s="69"/>
      <c r="DG221" s="69"/>
      <c r="DH221" s="69"/>
      <c r="DI221" s="69"/>
      <c r="DJ221" s="69"/>
      <c r="DK221" s="69"/>
      <c r="DL221" s="69"/>
      <c r="DM221" s="69"/>
      <c r="DN221" s="69"/>
      <c r="DO221" s="69"/>
      <c r="DP221" s="69"/>
      <c r="DQ221" s="69"/>
      <c r="DR221" s="69"/>
      <c r="DS221" s="69"/>
      <c r="DT221" s="69"/>
      <c r="DU221" s="69"/>
      <c r="DV221" s="69"/>
      <c r="DW221" s="69"/>
      <c r="DX221" s="69"/>
      <c r="DY221" s="69"/>
      <c r="DZ221" s="69"/>
      <c r="EA221" s="69"/>
      <c r="EB221" s="69"/>
      <c r="EC221" s="69"/>
      <c r="ED221" s="69"/>
      <c r="EE221" s="69"/>
      <c r="EF221" s="69"/>
      <c r="EG221" s="69"/>
      <c r="EH221" s="69"/>
      <c r="EI221" s="69"/>
      <c r="EJ221" s="69"/>
      <c r="EK221" s="69"/>
      <c r="EL221" s="69"/>
      <c r="EM221" s="69"/>
      <c r="EN221" s="69"/>
      <c r="EO221" s="69"/>
      <c r="EP221" s="69"/>
      <c r="EQ221" s="69"/>
      <c r="ER221" s="69"/>
      <c r="ES221" s="69"/>
      <c r="ET221" s="69"/>
      <c r="EU221" s="69"/>
      <c r="EV221" s="69"/>
      <c r="EW221" s="69"/>
      <c r="EX221" s="69"/>
      <c r="EY221" s="69"/>
      <c r="EZ221" s="69"/>
      <c r="FA221" s="69"/>
      <c r="FB221" s="69"/>
      <c r="FC221" s="69"/>
      <c r="FD221" s="69"/>
      <c r="FE221" s="69"/>
      <c r="FF221" s="69"/>
      <c r="FG221" s="69"/>
      <c r="FH221" s="69"/>
      <c r="FI221" s="69"/>
      <c r="FJ221" s="69"/>
      <c r="FK221" s="69"/>
      <c r="FL221" s="69"/>
      <c r="FM221" s="69"/>
      <c r="FN221" s="69"/>
      <c r="FO221" s="69"/>
      <c r="FP221" s="69"/>
      <c r="FQ221" s="69"/>
      <c r="FR221" s="69"/>
      <c r="FS221" s="69"/>
      <c r="FT221" s="69"/>
      <c r="FU221" s="69"/>
      <c r="FV221" s="69"/>
      <c r="FW221" s="69"/>
      <c r="FX221" s="69"/>
      <c r="FY221" s="69"/>
      <c r="FZ221" s="69"/>
      <c r="GA221" s="69"/>
      <c r="GB221" s="69"/>
      <c r="GC221" s="69"/>
      <c r="GD221" s="69"/>
      <c r="GE221" s="69"/>
      <c r="GF221" s="69"/>
      <c r="GG221" s="69"/>
      <c r="GH221" s="69"/>
      <c r="GI221" s="69"/>
      <c r="GJ221" s="69"/>
      <c r="GK221" s="69"/>
      <c r="GL221" s="69"/>
      <c r="GM221" s="69"/>
      <c r="GN221" s="69"/>
      <c r="GO221" s="69"/>
      <c r="GP221" s="69"/>
      <c r="GQ221" s="69"/>
      <c r="GR221" s="69"/>
      <c r="GS221" s="69"/>
      <c r="GT221" s="69"/>
      <c r="GU221" s="69"/>
      <c r="GV221" s="69"/>
      <c r="GW221" s="69"/>
      <c r="GX221" s="69"/>
      <c r="GY221" s="69"/>
      <c r="GZ221" s="69"/>
      <c r="HA221" s="69"/>
      <c r="HB221" s="69"/>
      <c r="HC221" s="69"/>
      <c r="HD221" s="69"/>
      <c r="HE221" s="69"/>
      <c r="HF221" s="69"/>
    </row>
    <row r="222" spans="1:214" s="26" customFormat="1" x14ac:dyDescent="0.25">
      <c r="A222" s="85"/>
      <c r="B222" s="297" t="s">
        <v>18</v>
      </c>
      <c r="C222" s="220"/>
      <c r="D222" s="221">
        <v>0.5</v>
      </c>
      <c r="E222" s="88">
        <v>0.5</v>
      </c>
      <c r="F222" s="221"/>
      <c r="G222" s="88"/>
      <c r="H222" s="221"/>
      <c r="I222" s="87"/>
      <c r="J222" s="110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69"/>
      <c r="CG222" s="69"/>
      <c r="CH222" s="69"/>
      <c r="CI222" s="69"/>
      <c r="CJ222" s="69"/>
      <c r="CK222" s="69"/>
      <c r="CL222" s="69"/>
      <c r="CM222" s="69"/>
      <c r="CN222" s="69"/>
      <c r="CO222" s="69"/>
      <c r="CP222" s="69"/>
      <c r="CQ222" s="69"/>
      <c r="CR222" s="69"/>
      <c r="CS222" s="69"/>
      <c r="CT222" s="69"/>
      <c r="CU222" s="69"/>
      <c r="CV222" s="69"/>
      <c r="CW222" s="69"/>
      <c r="CX222" s="69"/>
      <c r="CY222" s="69"/>
      <c r="CZ222" s="69"/>
      <c r="DA222" s="69"/>
      <c r="DB222" s="69"/>
      <c r="DC222" s="69"/>
      <c r="DD222" s="69"/>
      <c r="DE222" s="69"/>
      <c r="DF222" s="69"/>
      <c r="DG222" s="69"/>
      <c r="DH222" s="69"/>
      <c r="DI222" s="69"/>
      <c r="DJ222" s="69"/>
      <c r="DK222" s="69"/>
      <c r="DL222" s="69"/>
      <c r="DM222" s="69"/>
      <c r="DN222" s="69"/>
      <c r="DO222" s="69"/>
      <c r="DP222" s="69"/>
      <c r="DQ222" s="69"/>
      <c r="DR222" s="69"/>
      <c r="DS222" s="69"/>
      <c r="DT222" s="69"/>
      <c r="DU222" s="69"/>
      <c r="DV222" s="69"/>
      <c r="DW222" s="69"/>
      <c r="DX222" s="69"/>
      <c r="DY222" s="69"/>
      <c r="DZ222" s="69"/>
      <c r="EA222" s="69"/>
      <c r="EB222" s="69"/>
      <c r="EC222" s="69"/>
      <c r="ED222" s="69"/>
      <c r="EE222" s="69"/>
      <c r="EF222" s="69"/>
      <c r="EG222" s="69"/>
      <c r="EH222" s="69"/>
      <c r="EI222" s="69"/>
      <c r="EJ222" s="69"/>
      <c r="EK222" s="69"/>
      <c r="EL222" s="69"/>
      <c r="EM222" s="69"/>
      <c r="EN222" s="69"/>
      <c r="EO222" s="69"/>
      <c r="EP222" s="69"/>
      <c r="EQ222" s="69"/>
      <c r="ER222" s="69"/>
      <c r="ES222" s="69"/>
      <c r="ET222" s="69"/>
      <c r="EU222" s="69"/>
      <c r="EV222" s="69"/>
      <c r="EW222" s="69"/>
      <c r="EX222" s="69"/>
      <c r="EY222" s="69"/>
      <c r="EZ222" s="69"/>
      <c r="FA222" s="69"/>
      <c r="FB222" s="69"/>
      <c r="FC222" s="69"/>
      <c r="FD222" s="69"/>
      <c r="FE222" s="69"/>
      <c r="FF222" s="69"/>
      <c r="FG222" s="69"/>
      <c r="FH222" s="69"/>
      <c r="FI222" s="69"/>
      <c r="FJ222" s="69"/>
      <c r="FK222" s="69"/>
      <c r="FL222" s="69"/>
      <c r="FM222" s="69"/>
      <c r="FN222" s="69"/>
      <c r="FO222" s="69"/>
      <c r="FP222" s="69"/>
      <c r="FQ222" s="69"/>
      <c r="FR222" s="69"/>
      <c r="FS222" s="69"/>
      <c r="FT222" s="69"/>
      <c r="FU222" s="69"/>
      <c r="FV222" s="69"/>
      <c r="FW222" s="69"/>
      <c r="FX222" s="69"/>
      <c r="FY222" s="69"/>
      <c r="FZ222" s="69"/>
      <c r="GA222" s="69"/>
      <c r="GB222" s="69"/>
      <c r="GC222" s="69"/>
      <c r="GD222" s="69"/>
      <c r="GE222" s="69"/>
      <c r="GF222" s="69"/>
      <c r="GG222" s="69"/>
      <c r="GH222" s="69"/>
      <c r="GI222" s="69"/>
      <c r="GJ222" s="69"/>
      <c r="GK222" s="69"/>
      <c r="GL222" s="69"/>
      <c r="GM222" s="69"/>
      <c r="GN222" s="69"/>
      <c r="GO222" s="69"/>
      <c r="GP222" s="69"/>
      <c r="GQ222" s="69"/>
      <c r="GR222" s="69"/>
      <c r="GS222" s="69"/>
      <c r="GT222" s="69"/>
      <c r="GU222" s="69"/>
      <c r="GV222" s="69"/>
      <c r="GW222" s="69"/>
      <c r="GX222" s="69"/>
      <c r="GY222" s="69"/>
      <c r="GZ222" s="69"/>
      <c r="HA222" s="69"/>
      <c r="HB222" s="69"/>
      <c r="HC222" s="69"/>
      <c r="HD222" s="69"/>
      <c r="HE222" s="69"/>
      <c r="HF222" s="69"/>
    </row>
    <row r="223" spans="1:214" s="57" customFormat="1" ht="47.25" x14ac:dyDescent="0.25">
      <c r="A223" s="85" t="s">
        <v>408</v>
      </c>
      <c r="B223" s="72"/>
      <c r="C223" s="86" t="s">
        <v>100</v>
      </c>
      <c r="D223" s="88"/>
      <c r="E223" s="88"/>
      <c r="F223" s="117">
        <v>5</v>
      </c>
      <c r="G223" s="118">
        <v>9</v>
      </c>
      <c r="H223" s="117">
        <v>3.4</v>
      </c>
      <c r="I223" s="118">
        <v>116</v>
      </c>
      <c r="J223" s="110" t="s">
        <v>200</v>
      </c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8"/>
      <c r="CM223" s="68"/>
      <c r="CN223" s="68"/>
      <c r="CO223" s="68"/>
      <c r="CP223" s="68"/>
      <c r="CQ223" s="68"/>
      <c r="CR223" s="68"/>
      <c r="CS223" s="68"/>
      <c r="CT223" s="68"/>
      <c r="CU223" s="68"/>
      <c r="CV223" s="68"/>
      <c r="CW223" s="68"/>
      <c r="CX223" s="68"/>
      <c r="CY223" s="68"/>
      <c r="CZ223" s="68"/>
      <c r="DA223" s="68"/>
      <c r="DB223" s="55"/>
      <c r="DC223" s="55"/>
    </row>
    <row r="224" spans="1:214" s="26" customFormat="1" x14ac:dyDescent="0.25">
      <c r="A224" s="85"/>
      <c r="B224" s="297" t="s">
        <v>30</v>
      </c>
      <c r="C224" s="98"/>
      <c r="D224" s="86">
        <v>85.8</v>
      </c>
      <c r="E224" s="103">
        <v>60</v>
      </c>
      <c r="F224" s="87"/>
      <c r="G224" s="87"/>
      <c r="H224" s="87"/>
      <c r="I224" s="87"/>
      <c r="J224" s="110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  <c r="BI224" s="69"/>
      <c r="BJ224" s="69"/>
      <c r="BK224" s="69"/>
      <c r="BL224" s="69"/>
      <c r="BM224" s="69"/>
      <c r="BN224" s="69"/>
      <c r="BO224" s="69"/>
      <c r="BP224" s="69"/>
      <c r="BQ224" s="69"/>
      <c r="BR224" s="69"/>
      <c r="BS224" s="69"/>
      <c r="BT224" s="69"/>
      <c r="BU224" s="69"/>
      <c r="BV224" s="69"/>
      <c r="BW224" s="69"/>
      <c r="BX224" s="69"/>
      <c r="BY224" s="69"/>
      <c r="BZ224" s="69"/>
      <c r="CA224" s="69"/>
      <c r="CB224" s="69"/>
      <c r="CC224" s="69"/>
      <c r="CD224" s="69"/>
      <c r="CE224" s="69"/>
      <c r="CF224" s="69"/>
      <c r="CG224" s="69"/>
      <c r="CH224" s="69"/>
      <c r="CI224" s="69"/>
      <c r="CJ224" s="69"/>
      <c r="CK224" s="69"/>
      <c r="CL224" s="69"/>
      <c r="CM224" s="69"/>
      <c r="CN224" s="69"/>
      <c r="CO224" s="69"/>
      <c r="CP224" s="69"/>
      <c r="CQ224" s="69"/>
      <c r="CR224" s="69"/>
      <c r="CS224" s="69"/>
      <c r="CT224" s="69"/>
      <c r="CU224" s="69"/>
      <c r="CV224" s="69"/>
      <c r="CW224" s="69"/>
      <c r="CX224" s="69"/>
      <c r="CY224" s="69"/>
      <c r="CZ224" s="69"/>
      <c r="DA224" s="69"/>
      <c r="DB224"/>
    </row>
    <row r="225" spans="1:107" s="57" customFormat="1" x14ac:dyDescent="0.25">
      <c r="A225" s="85"/>
      <c r="B225" s="297" t="s">
        <v>32</v>
      </c>
      <c r="C225" s="86"/>
      <c r="D225" s="88">
        <v>10</v>
      </c>
      <c r="E225" s="88">
        <v>8</v>
      </c>
      <c r="F225" s="87"/>
      <c r="G225" s="87"/>
      <c r="H225" s="87"/>
      <c r="I225" s="87"/>
      <c r="J225" s="81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8"/>
      <c r="CX225" s="68"/>
      <c r="CY225" s="68"/>
      <c r="CZ225" s="68"/>
      <c r="DA225" s="68"/>
      <c r="DB225" s="55"/>
      <c r="DC225" s="55"/>
    </row>
    <row r="226" spans="1:107" s="57" customFormat="1" x14ac:dyDescent="0.25">
      <c r="A226" s="85"/>
      <c r="B226" s="297" t="s">
        <v>33</v>
      </c>
      <c r="C226" s="86"/>
      <c r="D226" s="88">
        <v>9.5237999999999996</v>
      </c>
      <c r="E226" s="88">
        <v>8</v>
      </c>
      <c r="F226" s="87"/>
      <c r="G226" s="88"/>
      <c r="H226" s="74"/>
      <c r="I226" s="87"/>
      <c r="J226" s="81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8"/>
      <c r="CM226" s="68"/>
      <c r="CN226" s="68"/>
      <c r="CO226" s="68"/>
      <c r="CP226" s="68"/>
      <c r="CQ226" s="68"/>
      <c r="CR226" s="68"/>
      <c r="CS226" s="68"/>
      <c r="CT226" s="68"/>
      <c r="CU226" s="68"/>
      <c r="CV226" s="68"/>
      <c r="CW226" s="68"/>
      <c r="CX226" s="68"/>
      <c r="CY226" s="68"/>
      <c r="CZ226" s="68"/>
      <c r="DA226" s="68"/>
      <c r="DB226" s="55"/>
      <c r="DC226" s="55"/>
    </row>
    <row r="227" spans="1:107" s="57" customFormat="1" x14ac:dyDescent="0.25">
      <c r="A227" s="85"/>
      <c r="B227" s="297" t="s">
        <v>68</v>
      </c>
      <c r="C227" s="86"/>
      <c r="D227" s="88">
        <v>12</v>
      </c>
      <c r="E227" s="88">
        <v>12</v>
      </c>
      <c r="F227" s="87"/>
      <c r="G227" s="88"/>
      <c r="H227" s="74"/>
      <c r="I227" s="87"/>
      <c r="J227" s="81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I227" s="68"/>
      <c r="CJ227" s="68"/>
      <c r="CK227" s="68"/>
      <c r="CL227" s="68"/>
      <c r="CM227" s="68"/>
      <c r="CN227" s="68"/>
      <c r="CO227" s="68"/>
      <c r="CP227" s="68"/>
      <c r="CQ227" s="68"/>
      <c r="CR227" s="68"/>
      <c r="CS227" s="68"/>
      <c r="CT227" s="68"/>
      <c r="CU227" s="68"/>
      <c r="CV227" s="68"/>
      <c r="CW227" s="68"/>
      <c r="CX227" s="68"/>
      <c r="CY227" s="68"/>
      <c r="CZ227" s="68"/>
      <c r="DA227" s="68"/>
      <c r="DB227" s="55"/>
      <c r="DC227" s="55"/>
    </row>
    <row r="228" spans="1:107" s="57" customFormat="1" ht="20.25" customHeight="1" x14ac:dyDescent="0.25">
      <c r="A228" s="85"/>
      <c r="B228" s="297" t="s">
        <v>34</v>
      </c>
      <c r="C228" s="86"/>
      <c r="D228" s="88">
        <v>2</v>
      </c>
      <c r="E228" s="88">
        <v>2</v>
      </c>
      <c r="F228" s="87"/>
      <c r="G228" s="88"/>
      <c r="H228" s="74"/>
      <c r="I228" s="87"/>
      <c r="J228" s="81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8"/>
      <c r="CM228" s="68"/>
      <c r="CN228" s="68"/>
      <c r="CO228" s="68"/>
      <c r="CP228" s="68"/>
      <c r="CQ228" s="68"/>
      <c r="CR228" s="68"/>
      <c r="CS228" s="68"/>
      <c r="CT228" s="68"/>
      <c r="CU228" s="68"/>
      <c r="CV228" s="68"/>
      <c r="CW228" s="68"/>
      <c r="CX228" s="68"/>
      <c r="CY228" s="68"/>
      <c r="CZ228" s="68"/>
      <c r="DA228" s="68"/>
      <c r="DB228" s="55"/>
      <c r="DC228" s="55"/>
    </row>
    <row r="229" spans="1:107" s="57" customFormat="1" x14ac:dyDescent="0.25">
      <c r="A229" s="85"/>
      <c r="B229" s="297" t="s">
        <v>19</v>
      </c>
      <c r="C229" s="86"/>
      <c r="D229" s="88">
        <v>1</v>
      </c>
      <c r="E229" s="88">
        <v>1</v>
      </c>
      <c r="F229" s="87"/>
      <c r="G229" s="88"/>
      <c r="H229" s="74"/>
      <c r="I229" s="87"/>
      <c r="J229" s="81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8"/>
      <c r="CL229" s="68"/>
      <c r="CM229" s="68"/>
      <c r="CN229" s="68"/>
      <c r="CO229" s="68"/>
      <c r="CP229" s="68"/>
      <c r="CQ229" s="68"/>
      <c r="CR229" s="68"/>
      <c r="CS229" s="68"/>
      <c r="CT229" s="68"/>
      <c r="CU229" s="68"/>
      <c r="CV229" s="68"/>
      <c r="CW229" s="68"/>
      <c r="CX229" s="68"/>
      <c r="CY229" s="68"/>
      <c r="CZ229" s="68"/>
      <c r="DA229" s="68"/>
      <c r="DB229" s="55"/>
      <c r="DC229" s="55"/>
    </row>
    <row r="230" spans="1:107" s="57" customFormat="1" x14ac:dyDescent="0.25">
      <c r="A230" s="85"/>
      <c r="B230" s="196" t="s">
        <v>17</v>
      </c>
      <c r="C230" s="86"/>
      <c r="D230" s="88">
        <v>144</v>
      </c>
      <c r="E230" s="88">
        <v>144</v>
      </c>
      <c r="F230" s="87"/>
      <c r="G230" s="88"/>
      <c r="H230" s="74"/>
      <c r="I230" s="87"/>
      <c r="J230" s="81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8"/>
      <c r="CM230" s="68"/>
      <c r="CN230" s="68"/>
      <c r="CO230" s="68"/>
      <c r="CP230" s="68"/>
      <c r="CQ230" s="68"/>
      <c r="CR230" s="68"/>
      <c r="CS230" s="68"/>
      <c r="CT230" s="68"/>
      <c r="CU230" s="68"/>
      <c r="CV230" s="68"/>
      <c r="CW230" s="68"/>
      <c r="CX230" s="68"/>
      <c r="CY230" s="68"/>
      <c r="CZ230" s="68"/>
      <c r="DA230" s="68"/>
      <c r="DB230" s="55"/>
      <c r="DC230" s="55"/>
    </row>
    <row r="231" spans="1:107" s="57" customFormat="1" x14ac:dyDescent="0.25">
      <c r="A231" s="85"/>
      <c r="B231" s="297" t="s">
        <v>141</v>
      </c>
      <c r="C231" s="86"/>
      <c r="D231" s="88">
        <v>17.100000000000001</v>
      </c>
      <c r="E231" s="88">
        <v>17.100000000000001</v>
      </c>
      <c r="F231" s="87"/>
      <c r="G231" s="88"/>
      <c r="H231" s="74"/>
      <c r="I231" s="87"/>
      <c r="J231" s="81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8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8"/>
      <c r="CR231" s="68"/>
      <c r="CS231" s="68"/>
      <c r="CT231" s="68"/>
      <c r="CU231" s="68"/>
      <c r="CV231" s="68"/>
      <c r="CW231" s="68"/>
      <c r="CX231" s="68"/>
      <c r="CY231" s="68"/>
      <c r="CZ231" s="68"/>
      <c r="DA231" s="68"/>
      <c r="DB231" s="55"/>
      <c r="DC231" s="55"/>
    </row>
    <row r="232" spans="1:107" s="57" customFormat="1" x14ac:dyDescent="0.25">
      <c r="A232" s="85"/>
      <c r="B232" s="297" t="s">
        <v>33</v>
      </c>
      <c r="C232" s="86"/>
      <c r="D232" s="88">
        <v>1.7849999999999999</v>
      </c>
      <c r="E232" s="88">
        <v>1.5</v>
      </c>
      <c r="F232" s="87"/>
      <c r="G232" s="88"/>
      <c r="H232" s="74"/>
      <c r="I232" s="87"/>
      <c r="J232" s="81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8"/>
      <c r="CR232" s="68"/>
      <c r="CS232" s="68"/>
      <c r="CT232" s="68"/>
      <c r="CU232" s="68"/>
      <c r="CV232" s="68"/>
      <c r="CW232" s="68"/>
      <c r="CX232" s="68"/>
      <c r="CY232" s="68"/>
      <c r="CZ232" s="68"/>
      <c r="DA232" s="68"/>
      <c r="DB232" s="55"/>
      <c r="DC232" s="55"/>
    </row>
    <row r="233" spans="1:107" s="57" customFormat="1" x14ac:dyDescent="0.25">
      <c r="A233" s="85"/>
      <c r="B233" s="297" t="s">
        <v>51</v>
      </c>
      <c r="C233" s="86"/>
      <c r="D233" s="88">
        <v>1.5</v>
      </c>
      <c r="E233" s="88">
        <v>1.5</v>
      </c>
      <c r="F233" s="87"/>
      <c r="G233" s="88"/>
      <c r="H233" s="74"/>
      <c r="I233" s="87"/>
      <c r="J233" s="81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8"/>
      <c r="BN233" s="68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8"/>
      <c r="CM233" s="68"/>
      <c r="CN233" s="68"/>
      <c r="CO233" s="68"/>
      <c r="CP233" s="68"/>
      <c r="CQ233" s="68"/>
      <c r="CR233" s="68"/>
      <c r="CS233" s="68"/>
      <c r="CT233" s="68"/>
      <c r="CU233" s="68"/>
      <c r="CV233" s="68"/>
      <c r="CW233" s="68"/>
      <c r="CX233" s="68"/>
      <c r="CY233" s="68"/>
      <c r="CZ233" s="68"/>
      <c r="DA233" s="68"/>
      <c r="DB233" s="55"/>
      <c r="DC233" s="55"/>
    </row>
    <row r="234" spans="1:107" s="57" customFormat="1" x14ac:dyDescent="0.25">
      <c r="A234" s="85"/>
      <c r="B234" s="72" t="s">
        <v>17</v>
      </c>
      <c r="C234" s="86"/>
      <c r="D234" s="88">
        <v>1.7</v>
      </c>
      <c r="E234" s="88">
        <v>1.7</v>
      </c>
      <c r="F234" s="87"/>
      <c r="G234" s="88"/>
      <c r="H234" s="74"/>
      <c r="I234" s="87"/>
      <c r="J234" s="81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8"/>
      <c r="CM234" s="68"/>
      <c r="CN234" s="68"/>
      <c r="CO234" s="68"/>
      <c r="CP234" s="68"/>
      <c r="CQ234" s="68"/>
      <c r="CR234" s="68"/>
      <c r="CS234" s="68"/>
      <c r="CT234" s="68"/>
      <c r="CU234" s="68"/>
      <c r="CV234" s="68"/>
      <c r="CW234" s="68"/>
      <c r="CX234" s="68"/>
      <c r="CY234" s="68"/>
      <c r="CZ234" s="68"/>
      <c r="DA234" s="68"/>
      <c r="DB234" s="55"/>
      <c r="DC234" s="55"/>
    </row>
    <row r="235" spans="1:107" s="58" customFormat="1" x14ac:dyDescent="0.25">
      <c r="A235" s="90" t="s">
        <v>416</v>
      </c>
      <c r="B235" s="72"/>
      <c r="C235" s="86">
        <v>70</v>
      </c>
      <c r="D235" s="74"/>
      <c r="E235" s="88"/>
      <c r="F235" s="273">
        <v>6.2</v>
      </c>
      <c r="G235" s="216">
        <v>10.8</v>
      </c>
      <c r="H235" s="215">
        <v>3</v>
      </c>
      <c r="I235" s="216">
        <v>134</v>
      </c>
      <c r="J235" s="110" t="s">
        <v>432</v>
      </c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120"/>
      <c r="AU235" s="120"/>
      <c r="AV235" s="120"/>
      <c r="AW235" s="120"/>
      <c r="AX235" s="120"/>
      <c r="AY235" s="120"/>
      <c r="AZ235" s="120"/>
      <c r="BA235" s="120"/>
      <c r="BB235" s="120"/>
      <c r="BC235" s="120"/>
      <c r="BD235" s="120"/>
      <c r="BE235" s="120"/>
      <c r="BF235" s="120"/>
      <c r="BG235" s="120"/>
      <c r="BH235" s="120"/>
      <c r="BI235" s="120"/>
      <c r="BJ235" s="120"/>
      <c r="BK235" s="120"/>
      <c r="BL235" s="120"/>
      <c r="BM235" s="120"/>
      <c r="BN235" s="120"/>
      <c r="BO235" s="120"/>
      <c r="BP235" s="120"/>
      <c r="BQ235" s="120"/>
      <c r="BR235" s="120"/>
      <c r="BS235" s="120"/>
      <c r="BT235" s="120"/>
      <c r="BU235" s="120"/>
      <c r="BV235" s="120"/>
      <c r="BW235" s="120"/>
      <c r="BX235" s="120"/>
      <c r="BY235" s="120"/>
      <c r="BZ235" s="120"/>
      <c r="CA235" s="120"/>
      <c r="CB235" s="120"/>
      <c r="CC235" s="120"/>
      <c r="CD235" s="120"/>
      <c r="CE235" s="120"/>
      <c r="CF235" s="120"/>
      <c r="CG235" s="120"/>
      <c r="CH235" s="120"/>
      <c r="CI235" s="120"/>
      <c r="CJ235" s="120"/>
      <c r="CK235" s="120"/>
      <c r="CL235" s="120"/>
      <c r="CM235" s="120"/>
      <c r="CN235" s="120"/>
      <c r="CO235" s="120"/>
      <c r="CP235" s="120"/>
      <c r="CQ235" s="120"/>
      <c r="CR235" s="120"/>
      <c r="CS235" s="62"/>
      <c r="CT235" s="62"/>
      <c r="CU235" s="62"/>
      <c r="CV235" s="62"/>
      <c r="CW235" s="62"/>
      <c r="CX235" s="62"/>
      <c r="CY235" s="62"/>
      <c r="CZ235" s="62"/>
      <c r="DA235" s="62"/>
    </row>
    <row r="236" spans="1:107" s="58" customFormat="1" x14ac:dyDescent="0.25">
      <c r="A236" s="85"/>
      <c r="B236" s="297" t="s">
        <v>83</v>
      </c>
      <c r="C236" s="136"/>
      <c r="D236" s="160">
        <v>80</v>
      </c>
      <c r="E236" s="161">
        <v>52</v>
      </c>
      <c r="F236" s="74"/>
      <c r="G236" s="88"/>
      <c r="H236" s="74"/>
      <c r="I236" s="87"/>
      <c r="J236" s="311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0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0"/>
      <c r="BG236" s="120"/>
      <c r="BH236" s="120"/>
      <c r="BI236" s="120"/>
      <c r="BJ236" s="120"/>
      <c r="BK236" s="120"/>
      <c r="BL236" s="120"/>
      <c r="BM236" s="120"/>
      <c r="BN236" s="120"/>
      <c r="BO236" s="120"/>
      <c r="BP236" s="120"/>
      <c r="BQ236" s="120"/>
      <c r="BR236" s="120"/>
      <c r="BS236" s="120"/>
      <c r="BT236" s="120"/>
      <c r="BU236" s="120"/>
      <c r="BV236" s="120"/>
      <c r="BW236" s="120"/>
      <c r="BX236" s="120"/>
      <c r="BY236" s="120"/>
      <c r="BZ236" s="120"/>
      <c r="CA236" s="120"/>
      <c r="CB236" s="120"/>
      <c r="CC236" s="120"/>
      <c r="CD236" s="120"/>
      <c r="CE236" s="120"/>
      <c r="CF236" s="120"/>
      <c r="CG236" s="120"/>
      <c r="CH236" s="120"/>
      <c r="CI236" s="120"/>
      <c r="CJ236" s="120"/>
      <c r="CK236" s="120"/>
      <c r="CL236" s="120"/>
      <c r="CM236" s="120"/>
      <c r="CN236" s="120"/>
      <c r="CO236" s="120"/>
      <c r="CP236" s="120"/>
      <c r="CQ236" s="120"/>
      <c r="CR236" s="120"/>
      <c r="CS236" s="62"/>
      <c r="CT236" s="62"/>
      <c r="CU236" s="62"/>
      <c r="CV236" s="62"/>
      <c r="CW236" s="62"/>
      <c r="CX236" s="62"/>
      <c r="CY236" s="62"/>
      <c r="CZ236" s="62"/>
      <c r="DA236" s="62"/>
      <c r="DB236" s="56"/>
    </row>
    <row r="237" spans="1:107" s="58" customFormat="1" x14ac:dyDescent="0.25">
      <c r="A237" s="85"/>
      <c r="B237" s="297" t="s">
        <v>38</v>
      </c>
      <c r="C237" s="136"/>
      <c r="D237" s="160">
        <v>13</v>
      </c>
      <c r="E237" s="161">
        <v>13</v>
      </c>
      <c r="F237" s="74"/>
      <c r="G237" s="88"/>
      <c r="H237" s="74"/>
      <c r="I237" s="87"/>
      <c r="J237" s="110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  <c r="BB237" s="62"/>
      <c r="BC237" s="62"/>
      <c r="BD237" s="62"/>
      <c r="BE237" s="62"/>
      <c r="BF237" s="62"/>
      <c r="BG237" s="62"/>
      <c r="BH237" s="62"/>
      <c r="BI237" s="62"/>
      <c r="BJ237" s="62"/>
      <c r="BK237" s="62"/>
      <c r="BL237" s="62"/>
      <c r="BM237" s="62"/>
      <c r="BN237" s="62"/>
      <c r="BO237" s="62"/>
      <c r="BP237" s="62"/>
      <c r="BQ237" s="62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  <c r="CD237" s="62"/>
      <c r="CE237" s="62"/>
      <c r="CF237" s="62"/>
      <c r="CG237" s="62"/>
      <c r="CH237" s="62"/>
      <c r="CI237" s="62"/>
      <c r="CJ237" s="62"/>
      <c r="CK237" s="62"/>
      <c r="CL237" s="62"/>
      <c r="CM237" s="62"/>
      <c r="CN237" s="62"/>
      <c r="CO237" s="62"/>
      <c r="CP237" s="62"/>
      <c r="CQ237" s="62"/>
      <c r="CR237" s="62"/>
      <c r="CS237" s="62"/>
      <c r="CT237" s="62"/>
      <c r="CU237" s="62"/>
      <c r="CV237" s="62"/>
      <c r="CW237" s="62"/>
      <c r="CX237" s="62"/>
      <c r="CY237" s="62"/>
      <c r="CZ237" s="62"/>
      <c r="DA237" s="62"/>
      <c r="DB237" s="56"/>
    </row>
    <row r="238" spans="1:107" s="58" customFormat="1" x14ac:dyDescent="0.25">
      <c r="A238" s="85"/>
      <c r="B238" s="196" t="s">
        <v>17</v>
      </c>
      <c r="C238" s="136"/>
      <c r="D238" s="160">
        <v>18.5</v>
      </c>
      <c r="E238" s="161">
        <v>18.5</v>
      </c>
      <c r="F238" s="74"/>
      <c r="G238" s="88"/>
      <c r="H238" s="74"/>
      <c r="I238" s="87"/>
      <c r="J238" s="110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  <c r="BB238" s="62"/>
      <c r="BC238" s="62"/>
      <c r="BD238" s="62"/>
      <c r="BE238" s="62"/>
      <c r="BF238" s="62"/>
      <c r="BG238" s="62"/>
      <c r="BH238" s="62"/>
      <c r="BI238" s="62"/>
      <c r="BJ238" s="62"/>
      <c r="BK238" s="62"/>
      <c r="BL238" s="62"/>
      <c r="BM238" s="62"/>
      <c r="BN238" s="62"/>
      <c r="BO238" s="62"/>
      <c r="BP238" s="62"/>
      <c r="BQ238" s="62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  <c r="CF238" s="62"/>
      <c r="CG238" s="62"/>
      <c r="CH238" s="62"/>
      <c r="CI238" s="62"/>
      <c r="CJ238" s="62"/>
      <c r="CK238" s="62"/>
      <c r="CL238" s="62"/>
      <c r="CM238" s="62"/>
      <c r="CN238" s="62"/>
      <c r="CO238" s="62"/>
      <c r="CP238" s="62"/>
      <c r="CQ238" s="62"/>
      <c r="CR238" s="62"/>
      <c r="CS238" s="62"/>
      <c r="CT238" s="62"/>
      <c r="CU238" s="62"/>
      <c r="CV238" s="62"/>
      <c r="CW238" s="62"/>
      <c r="CX238" s="62"/>
      <c r="CY238" s="62"/>
      <c r="CZ238" s="62"/>
      <c r="DA238" s="62"/>
      <c r="DB238" s="56"/>
    </row>
    <row r="239" spans="1:107" s="58" customFormat="1" x14ac:dyDescent="0.25">
      <c r="A239" s="85"/>
      <c r="B239" s="297" t="s">
        <v>95</v>
      </c>
      <c r="C239" s="86"/>
      <c r="D239" s="160">
        <v>7</v>
      </c>
      <c r="E239" s="161">
        <v>7</v>
      </c>
      <c r="F239" s="74"/>
      <c r="G239" s="88"/>
      <c r="H239" s="74"/>
      <c r="I239" s="87"/>
      <c r="J239" s="110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2"/>
      <c r="BH239" s="62"/>
      <c r="BI239" s="62"/>
      <c r="BJ239" s="62"/>
      <c r="BK239" s="62"/>
      <c r="BL239" s="62"/>
      <c r="BM239" s="62"/>
      <c r="BN239" s="62"/>
      <c r="BO239" s="62"/>
      <c r="BP239" s="62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  <c r="CF239" s="62"/>
      <c r="CG239" s="62"/>
      <c r="CH239" s="62"/>
      <c r="CI239" s="62"/>
      <c r="CJ239" s="62"/>
      <c r="CK239" s="62"/>
      <c r="CL239" s="62"/>
      <c r="CM239" s="62"/>
      <c r="CN239" s="62"/>
      <c r="CO239" s="62"/>
      <c r="CP239" s="62"/>
      <c r="CQ239" s="62"/>
      <c r="CR239" s="62"/>
      <c r="CS239" s="62"/>
      <c r="CT239" s="62"/>
      <c r="CU239" s="62"/>
      <c r="CV239" s="62"/>
      <c r="CW239" s="62"/>
      <c r="CX239" s="62"/>
      <c r="CY239" s="62"/>
      <c r="CZ239" s="62"/>
      <c r="DA239" s="62"/>
      <c r="DB239" s="56"/>
    </row>
    <row r="240" spans="1:107" s="58" customFormat="1" ht="19.5" customHeight="1" x14ac:dyDescent="0.25">
      <c r="A240" s="85"/>
      <c r="B240" s="297" t="s">
        <v>34</v>
      </c>
      <c r="C240" s="86"/>
      <c r="D240" s="160">
        <v>0.9</v>
      </c>
      <c r="E240" s="161">
        <v>0.9</v>
      </c>
      <c r="F240" s="74"/>
      <c r="G240" s="88"/>
      <c r="H240" s="74"/>
      <c r="I240" s="87"/>
      <c r="J240" s="110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2"/>
      <c r="BH240" s="62"/>
      <c r="BI240" s="62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  <c r="CJ240" s="62"/>
      <c r="CK240" s="62"/>
      <c r="CL240" s="62"/>
      <c r="CM240" s="62"/>
      <c r="CN240" s="62"/>
      <c r="CO240" s="62"/>
      <c r="CP240" s="62"/>
      <c r="CQ240" s="62"/>
      <c r="CR240" s="62"/>
      <c r="CS240" s="62"/>
      <c r="CT240" s="62"/>
      <c r="CU240" s="62"/>
      <c r="CV240" s="62"/>
      <c r="CW240" s="62"/>
      <c r="CX240" s="62"/>
      <c r="CY240" s="62"/>
      <c r="CZ240" s="62"/>
      <c r="DA240" s="62"/>
      <c r="DB240" s="56"/>
    </row>
    <row r="241" spans="1:153" s="58" customFormat="1" x14ac:dyDescent="0.25">
      <c r="A241" s="85"/>
      <c r="B241" s="297" t="s">
        <v>19</v>
      </c>
      <c r="C241" s="86"/>
      <c r="D241" s="160">
        <v>0.8</v>
      </c>
      <c r="E241" s="161">
        <v>0.8</v>
      </c>
      <c r="F241" s="74"/>
      <c r="G241" s="88"/>
      <c r="H241" s="74"/>
      <c r="I241" s="87"/>
      <c r="J241" s="110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  <c r="CJ241" s="62"/>
      <c r="CK241" s="62"/>
      <c r="CL241" s="62"/>
      <c r="CM241" s="62"/>
      <c r="CN241" s="62"/>
      <c r="CO241" s="62"/>
      <c r="CP241" s="62"/>
      <c r="CQ241" s="62"/>
      <c r="CR241" s="62"/>
      <c r="CS241" s="62"/>
      <c r="CT241" s="62"/>
      <c r="CU241" s="62"/>
      <c r="CV241" s="62"/>
      <c r="CW241" s="62"/>
      <c r="CX241" s="62"/>
      <c r="CY241" s="62"/>
      <c r="CZ241" s="62"/>
      <c r="DA241" s="62"/>
      <c r="DB241" s="56"/>
    </row>
    <row r="242" spans="1:153" s="35" customFormat="1" x14ac:dyDescent="0.25">
      <c r="A242" s="85" t="s">
        <v>102</v>
      </c>
      <c r="B242" s="72"/>
      <c r="C242" s="86">
        <v>130</v>
      </c>
      <c r="D242" s="74"/>
      <c r="E242" s="88"/>
      <c r="F242" s="74">
        <v>4.8</v>
      </c>
      <c r="G242" s="88">
        <v>3.6</v>
      </c>
      <c r="H242" s="74">
        <v>29.4</v>
      </c>
      <c r="I242" s="87">
        <v>169</v>
      </c>
      <c r="J242" s="110" t="s">
        <v>204</v>
      </c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96"/>
      <c r="CB242" s="96"/>
      <c r="CC242" s="96"/>
      <c r="CD242" s="96"/>
      <c r="CE242" s="96"/>
      <c r="CF242" s="96"/>
      <c r="CG242" s="96"/>
      <c r="CH242" s="96"/>
      <c r="CI242" s="96"/>
      <c r="CJ242" s="96"/>
      <c r="CK242" s="96"/>
      <c r="CL242" s="96"/>
      <c r="CM242" s="96"/>
      <c r="CN242" s="96"/>
      <c r="CO242" s="96"/>
      <c r="CP242" s="96"/>
      <c r="CQ242" s="96"/>
      <c r="CR242" s="96"/>
      <c r="CS242" s="96"/>
      <c r="CT242" s="96"/>
      <c r="CU242" s="96"/>
      <c r="CV242" s="96"/>
      <c r="CW242" s="96"/>
      <c r="CX242" s="96"/>
      <c r="CY242" s="96"/>
      <c r="CZ242" s="96"/>
      <c r="DA242" s="96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</row>
    <row r="243" spans="1:153" s="35" customFormat="1" x14ac:dyDescent="0.25">
      <c r="A243" s="85"/>
      <c r="B243" s="72" t="s">
        <v>103</v>
      </c>
      <c r="C243" s="86"/>
      <c r="D243" s="74">
        <v>45.5</v>
      </c>
      <c r="E243" s="88">
        <v>45.5</v>
      </c>
      <c r="F243" s="74"/>
      <c r="G243" s="88"/>
      <c r="H243" s="74"/>
      <c r="I243" s="87"/>
      <c r="J243" s="110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96"/>
      <c r="CB243" s="96"/>
      <c r="CC243" s="96"/>
      <c r="CD243" s="96"/>
      <c r="CE243" s="96"/>
      <c r="CF243" s="96"/>
      <c r="CG243" s="96"/>
      <c r="CH243" s="96"/>
      <c r="CI243" s="96"/>
      <c r="CJ243" s="96"/>
      <c r="CK243" s="96"/>
      <c r="CL243" s="96"/>
      <c r="CM243" s="96"/>
      <c r="CN243" s="96"/>
      <c r="CO243" s="96"/>
      <c r="CP243" s="96"/>
      <c r="CQ243" s="96"/>
      <c r="CR243" s="96"/>
      <c r="CS243" s="96"/>
      <c r="CT243" s="96"/>
      <c r="CU243" s="96"/>
      <c r="CV243" s="96"/>
      <c r="CW243" s="96"/>
      <c r="CX243" s="96"/>
      <c r="CY243" s="96"/>
      <c r="CZ243" s="96"/>
      <c r="DA243" s="96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</row>
    <row r="244" spans="1:153" s="35" customFormat="1" x14ac:dyDescent="0.25">
      <c r="A244" s="85"/>
      <c r="B244" s="72" t="s">
        <v>20</v>
      </c>
      <c r="C244" s="86"/>
      <c r="D244" s="74">
        <v>2.6</v>
      </c>
      <c r="E244" s="88">
        <v>2.6</v>
      </c>
      <c r="F244" s="74"/>
      <c r="G244" s="88"/>
      <c r="H244" s="74"/>
      <c r="I244" s="87"/>
      <c r="J244" s="110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96"/>
      <c r="CB244" s="96"/>
      <c r="CC244" s="96"/>
      <c r="CD244" s="96"/>
      <c r="CE244" s="96"/>
      <c r="CF244" s="96"/>
      <c r="CG244" s="96"/>
      <c r="CH244" s="96"/>
      <c r="CI244" s="96"/>
      <c r="CJ244" s="96"/>
      <c r="CK244" s="96"/>
      <c r="CL244" s="96"/>
      <c r="CM244" s="96"/>
      <c r="CN244" s="96"/>
      <c r="CO244" s="96"/>
      <c r="CP244" s="96"/>
      <c r="CQ244" s="96"/>
      <c r="CR244" s="96"/>
      <c r="CS244" s="96"/>
      <c r="CT244" s="96"/>
      <c r="CU244" s="96"/>
      <c r="CV244" s="96"/>
      <c r="CW244" s="96"/>
      <c r="CX244" s="96"/>
      <c r="CY244" s="96"/>
      <c r="CZ244" s="96"/>
      <c r="DA244" s="96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</row>
    <row r="245" spans="1:153" s="35" customFormat="1" x14ac:dyDescent="0.25">
      <c r="A245" s="85"/>
      <c r="B245" s="72" t="s">
        <v>19</v>
      </c>
      <c r="C245" s="86"/>
      <c r="D245" s="74">
        <v>0.7</v>
      </c>
      <c r="E245" s="88">
        <v>0.7</v>
      </c>
      <c r="F245" s="74"/>
      <c r="G245" s="88"/>
      <c r="H245" s="74"/>
      <c r="I245" s="87"/>
      <c r="J245" s="110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96"/>
      <c r="CB245" s="96"/>
      <c r="CC245" s="96"/>
      <c r="CD245" s="96"/>
      <c r="CE245" s="96"/>
      <c r="CF245" s="96"/>
      <c r="CG245" s="96"/>
      <c r="CH245" s="96"/>
      <c r="CI245" s="96"/>
      <c r="CJ245" s="96"/>
      <c r="CK245" s="96"/>
      <c r="CL245" s="96"/>
      <c r="CM245" s="96"/>
      <c r="CN245" s="96"/>
      <c r="CO245" s="96"/>
      <c r="CP245" s="96"/>
      <c r="CQ245" s="96"/>
      <c r="CR245" s="96"/>
      <c r="CS245" s="96"/>
      <c r="CT245" s="96"/>
      <c r="CU245" s="96"/>
      <c r="CV245" s="96"/>
      <c r="CW245" s="96"/>
      <c r="CX245" s="96"/>
      <c r="CY245" s="96"/>
      <c r="CZ245" s="96"/>
      <c r="DA245" s="96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</row>
    <row r="246" spans="1:153" s="27" customFormat="1" x14ac:dyDescent="0.25">
      <c r="A246" s="200" t="s">
        <v>45</v>
      </c>
      <c r="B246" s="72"/>
      <c r="C246" s="86">
        <v>180</v>
      </c>
      <c r="D246" s="74"/>
      <c r="E246" s="88"/>
      <c r="F246" s="111">
        <v>0.18</v>
      </c>
      <c r="G246" s="161">
        <v>0.09</v>
      </c>
      <c r="H246" s="160">
        <v>25.86</v>
      </c>
      <c r="I246" s="201">
        <v>89</v>
      </c>
      <c r="J246" s="110" t="s">
        <v>375</v>
      </c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  <c r="BH246" s="96"/>
      <c r="BI246" s="96"/>
      <c r="BJ246" s="96"/>
      <c r="BK246" s="96"/>
      <c r="BL246" s="96"/>
      <c r="BM246" s="96"/>
      <c r="BN246" s="96"/>
      <c r="BO246" s="96"/>
      <c r="BP246" s="96"/>
      <c r="BQ246" s="96"/>
      <c r="BR246" s="96"/>
      <c r="BS246" s="96"/>
      <c r="BT246" s="96"/>
      <c r="BU246" s="96"/>
      <c r="BV246" s="96"/>
      <c r="BW246" s="96"/>
      <c r="BX246" s="96"/>
      <c r="BY246" s="96"/>
      <c r="BZ246" s="96"/>
      <c r="CA246" s="96"/>
      <c r="CB246" s="96"/>
      <c r="CC246" s="96"/>
      <c r="CD246" s="96"/>
      <c r="CE246" s="96"/>
      <c r="CF246" s="96"/>
      <c r="CG246" s="96"/>
      <c r="CH246" s="96"/>
      <c r="CI246" s="96"/>
      <c r="CJ246" s="96"/>
      <c r="CK246" s="96"/>
      <c r="CL246" s="96"/>
      <c r="CM246" s="96"/>
      <c r="CN246" s="96"/>
      <c r="CO246" s="96"/>
      <c r="CP246" s="96"/>
      <c r="CQ246" s="96"/>
      <c r="CR246" s="96"/>
      <c r="CS246" s="96"/>
      <c r="CT246" s="96"/>
      <c r="CU246" s="96"/>
      <c r="CV246" s="96"/>
      <c r="CW246" s="96"/>
      <c r="CX246" s="96"/>
      <c r="CY246" s="96"/>
      <c r="CZ246" s="96"/>
      <c r="DA246" s="96"/>
    </row>
    <row r="247" spans="1:153" s="27" customFormat="1" x14ac:dyDescent="0.25">
      <c r="A247" s="202"/>
      <c r="B247" s="72" t="s">
        <v>376</v>
      </c>
      <c r="C247" s="86"/>
      <c r="D247" s="74">
        <v>18.36</v>
      </c>
      <c r="E247" s="88">
        <v>18</v>
      </c>
      <c r="F247" s="111"/>
      <c r="G247" s="86"/>
      <c r="H247" s="103"/>
      <c r="I247" s="201"/>
      <c r="J247" s="1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  <c r="BH247" s="96"/>
      <c r="BI247" s="96"/>
      <c r="BJ247" s="96"/>
      <c r="BK247" s="96"/>
      <c r="BL247" s="96"/>
      <c r="BM247" s="96"/>
      <c r="BN247" s="96"/>
      <c r="BO247" s="96"/>
      <c r="BP247" s="96"/>
      <c r="BQ247" s="96"/>
      <c r="BR247" s="96"/>
      <c r="BS247" s="96"/>
      <c r="BT247" s="96"/>
      <c r="BU247" s="96"/>
      <c r="BV247" s="96"/>
      <c r="BW247" s="96"/>
      <c r="BX247" s="96"/>
      <c r="BY247" s="96"/>
      <c r="BZ247" s="96"/>
      <c r="CA247" s="96"/>
      <c r="CB247" s="96"/>
      <c r="CC247" s="96"/>
      <c r="CD247" s="96"/>
      <c r="CE247" s="96"/>
      <c r="CF247" s="96"/>
      <c r="CG247" s="96"/>
      <c r="CH247" s="96"/>
      <c r="CI247" s="96"/>
      <c r="CJ247" s="96"/>
      <c r="CK247" s="96"/>
      <c r="CL247" s="96"/>
      <c r="CM247" s="96"/>
      <c r="CN247" s="96"/>
      <c r="CO247" s="96"/>
      <c r="CP247" s="96"/>
      <c r="CQ247" s="96"/>
      <c r="CR247" s="96"/>
      <c r="CS247" s="96"/>
      <c r="CT247" s="96"/>
      <c r="CU247" s="96"/>
      <c r="CV247" s="96"/>
      <c r="CW247" s="96"/>
      <c r="CX247" s="96"/>
      <c r="CY247" s="96"/>
      <c r="CZ247" s="96"/>
      <c r="DA247" s="96"/>
    </row>
    <row r="248" spans="1:153" s="27" customFormat="1" x14ac:dyDescent="0.25">
      <c r="A248" s="202"/>
      <c r="B248" s="72" t="s">
        <v>52</v>
      </c>
      <c r="C248" s="86"/>
      <c r="D248" s="74">
        <v>182</v>
      </c>
      <c r="E248" s="88">
        <v>182</v>
      </c>
      <c r="F248" s="111"/>
      <c r="G248" s="86"/>
      <c r="H248" s="103"/>
      <c r="I248" s="201"/>
      <c r="J248" s="1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96"/>
      <c r="CA248" s="96"/>
      <c r="CB248" s="96"/>
      <c r="CC248" s="96"/>
      <c r="CD248" s="96"/>
      <c r="CE248" s="96"/>
      <c r="CF248" s="96"/>
      <c r="CG248" s="96"/>
      <c r="CH248" s="96"/>
      <c r="CI248" s="96"/>
      <c r="CJ248" s="96"/>
      <c r="CK248" s="96"/>
      <c r="CL248" s="96"/>
      <c r="CM248" s="96"/>
      <c r="CN248" s="96"/>
      <c r="CO248" s="96"/>
      <c r="CP248" s="96"/>
      <c r="CQ248" s="96"/>
      <c r="CR248" s="96"/>
      <c r="CS248" s="96"/>
      <c r="CT248" s="96"/>
      <c r="CU248" s="96"/>
      <c r="CV248" s="96"/>
      <c r="CW248" s="96"/>
      <c r="CX248" s="96"/>
      <c r="CY248" s="96"/>
      <c r="CZ248" s="96"/>
      <c r="DA248" s="96"/>
    </row>
    <row r="249" spans="1:153" s="27" customFormat="1" x14ac:dyDescent="0.25">
      <c r="A249" s="202"/>
      <c r="B249" s="72" t="s">
        <v>18</v>
      </c>
      <c r="C249" s="86"/>
      <c r="D249" s="74">
        <v>5</v>
      </c>
      <c r="E249" s="88">
        <v>5</v>
      </c>
      <c r="F249" s="111"/>
      <c r="G249" s="86"/>
      <c r="H249" s="103"/>
      <c r="I249" s="201"/>
      <c r="J249" s="1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  <c r="BH249" s="96"/>
      <c r="BI249" s="96"/>
      <c r="BJ249" s="96"/>
      <c r="BK249" s="96"/>
      <c r="BL249" s="96"/>
      <c r="BM249" s="96"/>
      <c r="BN249" s="96"/>
      <c r="BO249" s="96"/>
      <c r="BP249" s="96"/>
      <c r="BQ249" s="96"/>
      <c r="BR249" s="96"/>
      <c r="BS249" s="96"/>
      <c r="BT249" s="96"/>
      <c r="BU249" s="96"/>
      <c r="BV249" s="96"/>
      <c r="BW249" s="96"/>
      <c r="BX249" s="96"/>
      <c r="BY249" s="96"/>
      <c r="BZ249" s="96"/>
      <c r="CA249" s="96"/>
      <c r="CB249" s="96"/>
      <c r="CC249" s="96"/>
      <c r="CD249" s="96"/>
      <c r="CE249" s="96"/>
      <c r="CF249" s="96"/>
      <c r="CG249" s="96"/>
      <c r="CH249" s="96"/>
      <c r="CI249" s="96"/>
      <c r="CJ249" s="96"/>
      <c r="CK249" s="96"/>
      <c r="CL249" s="96"/>
      <c r="CM249" s="96"/>
      <c r="CN249" s="96"/>
      <c r="CO249" s="96"/>
      <c r="CP249" s="96"/>
      <c r="CQ249" s="96"/>
      <c r="CR249" s="96"/>
      <c r="CS249" s="96"/>
      <c r="CT249" s="96"/>
      <c r="CU249" s="96"/>
      <c r="CV249" s="96"/>
      <c r="CW249" s="96"/>
      <c r="CX249" s="96"/>
      <c r="CY249" s="96"/>
      <c r="CZ249" s="96"/>
      <c r="DA249" s="96"/>
    </row>
    <row r="250" spans="1:153" s="55" customFormat="1" ht="16.5" thickBot="1" x14ac:dyDescent="0.3">
      <c r="A250" s="127" t="s">
        <v>46</v>
      </c>
      <c r="B250" s="128"/>
      <c r="C250" s="129">
        <v>37.5</v>
      </c>
      <c r="D250" s="130">
        <v>37.5</v>
      </c>
      <c r="E250" s="130">
        <v>37.5</v>
      </c>
      <c r="F250" s="131">
        <v>1.8</v>
      </c>
      <c r="G250" s="131">
        <v>0.4</v>
      </c>
      <c r="H250" s="131">
        <v>18</v>
      </c>
      <c r="I250" s="131">
        <v>82.5</v>
      </c>
      <c r="J250" s="246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  <c r="CE250" s="68"/>
      <c r="CF250" s="68"/>
      <c r="CG250" s="68"/>
      <c r="CH250" s="68"/>
      <c r="CI250" s="68"/>
      <c r="CJ250" s="68"/>
      <c r="CK250" s="68"/>
      <c r="CL250" s="68"/>
      <c r="CM250" s="68"/>
      <c r="CN250" s="68"/>
      <c r="CO250" s="68"/>
      <c r="CP250" s="68"/>
      <c r="CQ250" s="68"/>
      <c r="CR250" s="68"/>
      <c r="CS250" s="68"/>
      <c r="CT250" s="68"/>
      <c r="CU250" s="68"/>
      <c r="CV250" s="68"/>
      <c r="CW250" s="68"/>
      <c r="CX250" s="68"/>
      <c r="CY250" s="68"/>
      <c r="CZ250" s="68"/>
      <c r="DA250" s="68"/>
    </row>
    <row r="251" spans="1:153" s="55" customFormat="1" ht="16.5" thickBot="1" x14ac:dyDescent="0.3">
      <c r="A251" s="100" t="s">
        <v>26</v>
      </c>
      <c r="B251" s="101"/>
      <c r="C251" s="102">
        <v>682.5</v>
      </c>
      <c r="D251" s="132"/>
      <c r="E251" s="83"/>
      <c r="F251" s="83">
        <f>SUM(F220:F250)</f>
        <v>18.73</v>
      </c>
      <c r="G251" s="83">
        <f>SUM(G220:G250)</f>
        <v>23.95</v>
      </c>
      <c r="H251" s="83">
        <f>SUM(H220:H250)</f>
        <v>88.16</v>
      </c>
      <c r="I251" s="83">
        <f>SUM(I220:I250)</f>
        <v>627.5</v>
      </c>
      <c r="J251" s="212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68"/>
      <c r="CB251" s="68"/>
      <c r="CC251" s="68"/>
      <c r="CD251" s="68"/>
      <c r="CE251" s="68"/>
      <c r="CF251" s="68"/>
      <c r="CG251" s="68"/>
      <c r="CH251" s="68"/>
      <c r="CI251" s="68"/>
      <c r="CJ251" s="68"/>
      <c r="CK251" s="68"/>
      <c r="CL251" s="68"/>
      <c r="CM251" s="68"/>
      <c r="CN251" s="68"/>
      <c r="CO251" s="68"/>
      <c r="CP251" s="68"/>
      <c r="CQ251" s="68"/>
      <c r="CR251" s="68"/>
      <c r="CS251" s="68"/>
      <c r="CT251" s="68"/>
      <c r="CU251" s="68"/>
      <c r="CV251" s="68"/>
      <c r="CW251" s="68"/>
      <c r="CX251" s="68"/>
      <c r="CY251" s="68"/>
      <c r="CZ251" s="68"/>
      <c r="DA251" s="68"/>
    </row>
    <row r="252" spans="1:153" s="55" customFormat="1" x14ac:dyDescent="0.25">
      <c r="A252" s="105"/>
      <c r="B252" s="106" t="s">
        <v>47</v>
      </c>
      <c r="C252" s="107"/>
      <c r="D252" s="286"/>
      <c r="E252" s="75"/>
      <c r="F252" s="75"/>
      <c r="G252" s="286"/>
      <c r="H252" s="75"/>
      <c r="I252" s="286"/>
      <c r="J252" s="110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  <c r="CE252" s="68"/>
      <c r="CF252" s="68"/>
      <c r="CG252" s="68"/>
      <c r="CH252" s="68"/>
      <c r="CI252" s="68"/>
      <c r="CJ252" s="68"/>
      <c r="CK252" s="68"/>
      <c r="CL252" s="68"/>
      <c r="CM252" s="68"/>
      <c r="CN252" s="68"/>
      <c r="CO252" s="68"/>
      <c r="CP252" s="68"/>
      <c r="CQ252" s="68"/>
      <c r="CR252" s="68"/>
      <c r="CS252" s="68"/>
      <c r="CT252" s="68"/>
      <c r="CU252" s="68"/>
      <c r="CV252" s="68"/>
      <c r="CW252" s="68"/>
      <c r="CX252" s="68"/>
      <c r="CY252" s="68"/>
      <c r="CZ252" s="68"/>
      <c r="DA252" s="68"/>
    </row>
    <row r="253" spans="1:153" s="55" customFormat="1" x14ac:dyDescent="0.25">
      <c r="A253" s="90" t="s">
        <v>72</v>
      </c>
      <c r="B253" s="64"/>
      <c r="C253" s="86">
        <v>110</v>
      </c>
      <c r="D253" s="74"/>
      <c r="E253" s="88"/>
      <c r="F253" s="95">
        <v>3.19</v>
      </c>
      <c r="G253" s="95">
        <v>2.75</v>
      </c>
      <c r="H253" s="95">
        <v>4.62</v>
      </c>
      <c r="I253" s="95">
        <v>59</v>
      </c>
      <c r="J253" s="110" t="s">
        <v>55</v>
      </c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8"/>
      <c r="CL253" s="68"/>
      <c r="CM253" s="68"/>
      <c r="CN253" s="68"/>
      <c r="CO253" s="68"/>
      <c r="CP253" s="68"/>
      <c r="CQ253" s="68"/>
      <c r="CR253" s="68"/>
      <c r="CS253" s="68"/>
      <c r="CT253" s="68"/>
      <c r="CU253" s="68"/>
      <c r="CV253" s="68"/>
      <c r="CW253" s="68"/>
      <c r="CX253" s="68"/>
      <c r="CY253" s="68"/>
      <c r="CZ253" s="68"/>
      <c r="DA253" s="68"/>
    </row>
    <row r="254" spans="1:153" s="55" customFormat="1" x14ac:dyDescent="0.25">
      <c r="A254" s="90"/>
      <c r="B254" s="64" t="s">
        <v>113</v>
      </c>
      <c r="C254" s="86"/>
      <c r="D254" s="74">
        <v>114</v>
      </c>
      <c r="E254" s="88">
        <v>110</v>
      </c>
      <c r="F254" s="67"/>
      <c r="G254" s="94"/>
      <c r="H254" s="95"/>
      <c r="I254" s="94"/>
      <c r="J254" s="110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  <c r="CE254" s="68"/>
      <c r="CF254" s="68"/>
      <c r="CG254" s="68"/>
      <c r="CH254" s="68"/>
      <c r="CI254" s="68"/>
      <c r="CJ254" s="68"/>
      <c r="CK254" s="68"/>
      <c r="CL254" s="68"/>
      <c r="CM254" s="68"/>
      <c r="CN254" s="68"/>
      <c r="CO254" s="68"/>
      <c r="CP254" s="68"/>
      <c r="CQ254" s="68"/>
      <c r="CR254" s="68"/>
      <c r="CS254" s="68"/>
      <c r="CT254" s="68"/>
      <c r="CU254" s="68"/>
      <c r="CV254" s="68"/>
      <c r="CW254" s="68"/>
      <c r="CX254" s="68"/>
      <c r="CY254" s="68"/>
      <c r="CZ254" s="68"/>
      <c r="DA254" s="68"/>
    </row>
    <row r="255" spans="1:153" ht="15" x14ac:dyDescent="0.25">
      <c r="A255" s="256" t="s">
        <v>238</v>
      </c>
      <c r="B255" s="170"/>
      <c r="C255" s="171">
        <v>50</v>
      </c>
      <c r="D255" s="168"/>
      <c r="E255" s="167"/>
      <c r="F255" s="167">
        <v>3.3</v>
      </c>
      <c r="G255" s="168">
        <v>4.2</v>
      </c>
      <c r="H255" s="167">
        <v>30.1</v>
      </c>
      <c r="I255" s="168">
        <f>(F255*4)+(G255*9)+(H255*4)</f>
        <v>171.4</v>
      </c>
      <c r="J255" s="238" t="s">
        <v>433</v>
      </c>
    </row>
    <row r="256" spans="1:153" ht="15" x14ac:dyDescent="0.25">
      <c r="A256" s="169"/>
      <c r="B256" s="297" t="s">
        <v>43</v>
      </c>
      <c r="C256" s="171"/>
      <c r="D256" s="168">
        <v>35</v>
      </c>
      <c r="E256" s="167">
        <v>35</v>
      </c>
      <c r="F256" s="167"/>
      <c r="G256" s="168"/>
      <c r="H256" s="167"/>
      <c r="I256" s="168"/>
      <c r="J256" s="238"/>
    </row>
    <row r="257" spans="1:106" ht="15" x14ac:dyDescent="0.25">
      <c r="A257" s="169"/>
      <c r="B257" s="297" t="s">
        <v>87</v>
      </c>
      <c r="C257" s="171"/>
      <c r="D257" s="168">
        <v>0.25</v>
      </c>
      <c r="E257" s="167">
        <v>0.25</v>
      </c>
      <c r="F257" s="167"/>
      <c r="G257" s="167"/>
      <c r="H257" s="167"/>
      <c r="I257" s="166"/>
      <c r="J257" s="238"/>
    </row>
    <row r="258" spans="1:106" ht="15.75" customHeight="1" x14ac:dyDescent="0.25">
      <c r="A258" s="169"/>
      <c r="B258" s="297" t="s">
        <v>19</v>
      </c>
      <c r="C258" s="171"/>
      <c r="D258" s="168">
        <v>0.5</v>
      </c>
      <c r="E258" s="167">
        <v>0.5</v>
      </c>
      <c r="F258" s="167"/>
      <c r="G258" s="168"/>
      <c r="H258" s="167"/>
      <c r="I258" s="168"/>
      <c r="J258" s="238"/>
    </row>
    <row r="259" spans="1:106" ht="15" x14ac:dyDescent="0.25">
      <c r="A259" s="169"/>
      <c r="B259" s="297" t="s">
        <v>18</v>
      </c>
      <c r="C259" s="171"/>
      <c r="D259" s="168">
        <v>3</v>
      </c>
      <c r="E259" s="167">
        <v>3</v>
      </c>
      <c r="F259" s="167"/>
      <c r="G259" s="168"/>
      <c r="H259" s="167"/>
      <c r="I259" s="168"/>
      <c r="J259" s="238"/>
    </row>
    <row r="260" spans="1:106" ht="15" x14ac:dyDescent="0.25">
      <c r="A260" s="169"/>
      <c r="B260" s="297" t="s">
        <v>20</v>
      </c>
      <c r="C260" s="171"/>
      <c r="D260" s="168">
        <v>3</v>
      </c>
      <c r="E260" s="167">
        <v>3</v>
      </c>
      <c r="F260" s="167"/>
      <c r="G260" s="168"/>
      <c r="H260" s="167"/>
      <c r="I260" s="168"/>
      <c r="J260" s="238"/>
    </row>
    <row r="261" spans="1:106" ht="15" x14ac:dyDescent="0.25">
      <c r="A261" s="169"/>
      <c r="B261" s="297" t="s">
        <v>51</v>
      </c>
      <c r="C261" s="171"/>
      <c r="D261" s="168">
        <v>1.08</v>
      </c>
      <c r="E261" s="167">
        <v>1.08</v>
      </c>
      <c r="F261" s="167"/>
      <c r="G261" s="168"/>
      <c r="H261" s="167"/>
      <c r="I261" s="168"/>
      <c r="J261" s="238"/>
    </row>
    <row r="262" spans="1:106" ht="15" x14ac:dyDescent="0.25">
      <c r="A262" s="169"/>
      <c r="B262" s="297" t="s">
        <v>16</v>
      </c>
      <c r="C262" s="171"/>
      <c r="D262" s="168">
        <v>3</v>
      </c>
      <c r="E262" s="166">
        <v>3</v>
      </c>
      <c r="F262" s="167" t="s">
        <v>1</v>
      </c>
      <c r="G262" s="168"/>
      <c r="H262" s="167"/>
      <c r="I262" s="168"/>
      <c r="J262" s="238"/>
    </row>
    <row r="263" spans="1:106" ht="15" x14ac:dyDescent="0.25">
      <c r="A263" s="169"/>
      <c r="B263" s="170" t="s">
        <v>17</v>
      </c>
      <c r="C263" s="171"/>
      <c r="D263" s="168">
        <v>14</v>
      </c>
      <c r="E263" s="166">
        <v>14</v>
      </c>
      <c r="F263" s="167"/>
      <c r="G263" s="168"/>
      <c r="H263" s="167"/>
      <c r="I263" s="168"/>
      <c r="J263" s="238"/>
    </row>
    <row r="264" spans="1:106" ht="15" x14ac:dyDescent="0.25">
      <c r="A264" s="169"/>
      <c r="B264" s="297" t="s">
        <v>34</v>
      </c>
      <c r="C264" s="171"/>
      <c r="D264" s="168">
        <v>0.16</v>
      </c>
      <c r="E264" s="166">
        <v>0.16</v>
      </c>
      <c r="F264" s="167"/>
      <c r="G264" s="168"/>
      <c r="H264" s="167"/>
      <c r="I264" s="168"/>
      <c r="J264" s="238"/>
    </row>
    <row r="265" spans="1:106" s="57" customFormat="1" x14ac:dyDescent="0.25">
      <c r="A265" s="85" t="s">
        <v>332</v>
      </c>
      <c r="B265" s="72"/>
      <c r="C265" s="86">
        <v>48</v>
      </c>
      <c r="D265" s="74"/>
      <c r="E265" s="88"/>
      <c r="F265" s="87">
        <v>5.0999999999999996</v>
      </c>
      <c r="G265" s="88">
        <v>4.5999999999999996</v>
      </c>
      <c r="H265" s="74">
        <v>0.3</v>
      </c>
      <c r="I265" s="87">
        <v>63</v>
      </c>
      <c r="J265" s="110" t="s">
        <v>341</v>
      </c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68"/>
      <c r="CB265" s="68"/>
      <c r="CC265" s="68"/>
      <c r="CD265" s="68"/>
      <c r="CE265" s="68"/>
      <c r="CF265" s="68"/>
      <c r="CG265" s="68"/>
      <c r="CH265" s="68"/>
      <c r="CI265" s="68"/>
      <c r="CJ265" s="68"/>
      <c r="CK265" s="68"/>
      <c r="CL265" s="68"/>
      <c r="CM265" s="68"/>
      <c r="CN265" s="68"/>
      <c r="CO265" s="68"/>
      <c r="CP265" s="68"/>
      <c r="CQ265" s="68"/>
      <c r="CR265" s="68"/>
      <c r="CS265" s="68"/>
      <c r="CT265" s="68"/>
      <c r="CU265" s="68"/>
      <c r="CV265" s="68"/>
      <c r="CW265" s="68"/>
      <c r="CX265" s="68"/>
      <c r="CY265" s="68"/>
      <c r="CZ265" s="68"/>
      <c r="DA265" s="68"/>
      <c r="DB265" s="55"/>
    </row>
    <row r="266" spans="1:106" s="57" customFormat="1" x14ac:dyDescent="0.25">
      <c r="A266" s="85"/>
      <c r="B266" s="297" t="s">
        <v>51</v>
      </c>
      <c r="C266" s="86"/>
      <c r="D266" s="74">
        <v>48</v>
      </c>
      <c r="E266" s="88">
        <v>48</v>
      </c>
      <c r="F266" s="87"/>
      <c r="G266" s="88"/>
      <c r="H266" s="74"/>
      <c r="I266" s="87"/>
      <c r="J266" s="110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68"/>
      <c r="CB266" s="68"/>
      <c r="CC266" s="68"/>
      <c r="CD266" s="68"/>
      <c r="CE266" s="68"/>
      <c r="CF266" s="68"/>
      <c r="CG266" s="68"/>
      <c r="CH266" s="68"/>
      <c r="CI266" s="68"/>
      <c r="CJ266" s="68"/>
      <c r="CK266" s="68"/>
      <c r="CL266" s="68"/>
      <c r="CM266" s="68"/>
      <c r="CN266" s="68"/>
      <c r="CO266" s="68"/>
      <c r="CP266" s="68"/>
      <c r="CQ266" s="68"/>
      <c r="CR266" s="68"/>
      <c r="CS266" s="68"/>
      <c r="CT266" s="68"/>
      <c r="CU266" s="68"/>
      <c r="CV266" s="68"/>
      <c r="CW266" s="68"/>
      <c r="CX266" s="68"/>
      <c r="CY266" s="68"/>
      <c r="CZ266" s="68"/>
      <c r="DA266" s="68"/>
      <c r="DB266" s="55"/>
    </row>
    <row r="267" spans="1:106" s="59" customFormat="1" ht="17.25" customHeight="1" x14ac:dyDescent="0.25">
      <c r="A267" s="172" t="s">
        <v>417</v>
      </c>
      <c r="B267" s="300"/>
      <c r="C267" s="140">
        <v>130</v>
      </c>
      <c r="D267" s="140"/>
      <c r="E267" s="71"/>
      <c r="F267" s="140">
        <v>3.25</v>
      </c>
      <c r="G267" s="140">
        <v>5.3</v>
      </c>
      <c r="H267" s="140">
        <v>25.3</v>
      </c>
      <c r="I267" s="176">
        <v>162</v>
      </c>
      <c r="J267" s="110" t="s">
        <v>446</v>
      </c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  <c r="CK267" s="69"/>
      <c r="CL267" s="69"/>
      <c r="CM267" s="69"/>
      <c r="CN267" s="69"/>
      <c r="CO267" s="69"/>
      <c r="CP267" s="69"/>
      <c r="CQ267" s="69"/>
      <c r="CR267" s="69"/>
      <c r="CS267" s="69"/>
      <c r="CT267" s="69"/>
      <c r="CU267" s="69"/>
      <c r="CV267" s="69"/>
      <c r="CW267" s="69"/>
      <c r="CX267" s="69"/>
      <c r="CY267" s="69"/>
      <c r="CZ267" s="69"/>
      <c r="DA267" s="69"/>
      <c r="DB267"/>
    </row>
    <row r="268" spans="1:106" s="59" customFormat="1" ht="15" x14ac:dyDescent="0.25">
      <c r="A268" s="172"/>
      <c r="B268" s="297" t="s">
        <v>30</v>
      </c>
      <c r="C268" s="307"/>
      <c r="D268" s="174">
        <v>156.84</v>
      </c>
      <c r="E268" s="174">
        <v>109.68</v>
      </c>
      <c r="F268" s="174"/>
      <c r="G268" s="310"/>
      <c r="H268" s="140"/>
      <c r="I268" s="281"/>
      <c r="J268" s="248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/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/>
      <c r="BY268" s="69"/>
      <c r="BZ268" s="69"/>
      <c r="CA268" s="69"/>
      <c r="CB268" s="69"/>
      <c r="CC268" s="69"/>
      <c r="CD268" s="69"/>
      <c r="CE268" s="69"/>
      <c r="CF268" s="69"/>
      <c r="CG268" s="69"/>
      <c r="CH268" s="69"/>
      <c r="CI268" s="69"/>
      <c r="CJ268" s="69"/>
      <c r="CK268" s="69"/>
      <c r="CL268" s="69"/>
      <c r="CM268" s="69"/>
      <c r="CN268" s="69"/>
      <c r="CO268" s="69"/>
      <c r="CP268" s="69"/>
      <c r="CQ268" s="69"/>
      <c r="CR268" s="69"/>
      <c r="CS268" s="69"/>
      <c r="CT268" s="69"/>
      <c r="CU268" s="69"/>
      <c r="CV268" s="69"/>
      <c r="CW268" s="69"/>
      <c r="CX268" s="69"/>
      <c r="CY268" s="69"/>
      <c r="CZ268" s="69"/>
      <c r="DA268" s="69"/>
      <c r="DB268"/>
    </row>
    <row r="269" spans="1:106" s="59" customFormat="1" ht="15" x14ac:dyDescent="0.25">
      <c r="A269" s="172"/>
      <c r="B269" s="297" t="s">
        <v>33</v>
      </c>
      <c r="C269" s="140"/>
      <c r="D269" s="173">
        <v>26.106999999999999</v>
      </c>
      <c r="E269" s="174">
        <v>21.93</v>
      </c>
      <c r="F269" s="138"/>
      <c r="G269" s="175"/>
      <c r="H269" s="71"/>
      <c r="I269" s="176"/>
      <c r="J269" s="248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  <c r="BI269" s="69"/>
      <c r="BJ269" s="69"/>
      <c r="BK269" s="69"/>
      <c r="BL269" s="69"/>
      <c r="BM269" s="69"/>
      <c r="BN269" s="69"/>
      <c r="BO269" s="69"/>
      <c r="BP269" s="69"/>
      <c r="BQ269" s="69"/>
      <c r="BR269" s="69"/>
      <c r="BS269" s="69"/>
      <c r="BT269" s="69"/>
      <c r="BU269" s="69"/>
      <c r="BV269" s="69"/>
      <c r="BW269" s="69"/>
      <c r="BX269" s="69"/>
      <c r="BY269" s="69"/>
      <c r="BZ269" s="69"/>
      <c r="CA269" s="69"/>
      <c r="CB269" s="69"/>
      <c r="CC269" s="69"/>
      <c r="CD269" s="69"/>
      <c r="CE269" s="69"/>
      <c r="CF269" s="69"/>
      <c r="CG269" s="69"/>
      <c r="CH269" s="69"/>
      <c r="CI269" s="69"/>
      <c r="CJ269" s="69"/>
      <c r="CK269" s="69"/>
      <c r="CL269" s="69"/>
      <c r="CM269" s="69"/>
      <c r="CN269" s="69"/>
      <c r="CO269" s="69"/>
      <c r="CP269" s="69"/>
      <c r="CQ269" s="69"/>
      <c r="CR269" s="69"/>
      <c r="CS269" s="69"/>
      <c r="CT269" s="69"/>
      <c r="CU269" s="69"/>
      <c r="CV269" s="69"/>
      <c r="CW269" s="69"/>
      <c r="CX269" s="69"/>
      <c r="CY269" s="69"/>
      <c r="CZ269" s="69"/>
      <c r="DA269" s="69"/>
      <c r="DB269"/>
    </row>
    <row r="270" spans="1:106" s="59" customFormat="1" ht="15" x14ac:dyDescent="0.25">
      <c r="A270" s="172"/>
      <c r="B270" s="297" t="s">
        <v>32</v>
      </c>
      <c r="C270" s="140"/>
      <c r="D270" s="173">
        <v>15</v>
      </c>
      <c r="E270" s="174">
        <v>12</v>
      </c>
      <c r="F270" s="138"/>
      <c r="G270" s="175"/>
      <c r="H270" s="71"/>
      <c r="I270" s="176"/>
      <c r="J270" s="248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69"/>
      <c r="CB270" s="69"/>
      <c r="CC270" s="69"/>
      <c r="CD270" s="69"/>
      <c r="CE270" s="69"/>
      <c r="CF270" s="69"/>
      <c r="CG270" s="69"/>
      <c r="CH270" s="69"/>
      <c r="CI270" s="69"/>
      <c r="CJ270" s="69"/>
      <c r="CK270" s="69"/>
      <c r="CL270" s="69"/>
      <c r="CM270" s="69"/>
      <c r="CN270" s="69"/>
      <c r="CO270" s="69"/>
      <c r="CP270" s="69"/>
      <c r="CQ270" s="69"/>
      <c r="CR270" s="69"/>
      <c r="CS270" s="69"/>
      <c r="CT270" s="69"/>
      <c r="CU270" s="69"/>
      <c r="CV270" s="69"/>
      <c r="CW270" s="69"/>
      <c r="CX270" s="69"/>
      <c r="CY270" s="69"/>
      <c r="CZ270" s="69"/>
      <c r="DA270" s="69"/>
      <c r="DB270"/>
    </row>
    <row r="271" spans="1:106" s="59" customFormat="1" ht="15" x14ac:dyDescent="0.25">
      <c r="A271" s="172"/>
      <c r="B271" s="297" t="s">
        <v>34</v>
      </c>
      <c r="C271" s="175"/>
      <c r="D271" s="173">
        <v>4.8</v>
      </c>
      <c r="E271" s="174">
        <v>4.8</v>
      </c>
      <c r="F271" s="138"/>
      <c r="G271" s="175"/>
      <c r="H271" s="71"/>
      <c r="I271" s="176"/>
      <c r="J271" s="248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69"/>
      <c r="CG271" s="69"/>
      <c r="CH271" s="69"/>
      <c r="CI271" s="69"/>
      <c r="CJ271" s="69"/>
      <c r="CK271" s="69"/>
      <c r="CL271" s="69"/>
      <c r="CM271" s="69"/>
      <c r="CN271" s="69"/>
      <c r="CO271" s="69"/>
      <c r="CP271" s="69"/>
      <c r="CQ271" s="69"/>
      <c r="CR271" s="69"/>
      <c r="CS271" s="69"/>
      <c r="CT271" s="69"/>
      <c r="CU271" s="69"/>
      <c r="CV271" s="69"/>
      <c r="CW271" s="69"/>
      <c r="CX271" s="69"/>
      <c r="CY271" s="69"/>
      <c r="CZ271" s="69"/>
      <c r="DA271" s="69"/>
      <c r="DB271"/>
    </row>
    <row r="272" spans="1:106" s="59" customFormat="1" ht="15" x14ac:dyDescent="0.25">
      <c r="A272" s="172"/>
      <c r="B272" s="297" t="s">
        <v>19</v>
      </c>
      <c r="C272" s="175"/>
      <c r="D272" s="173">
        <v>0.7</v>
      </c>
      <c r="E272" s="174">
        <v>0.7</v>
      </c>
      <c r="F272" s="138"/>
      <c r="G272" s="175"/>
      <c r="H272" s="71"/>
      <c r="I272" s="176"/>
      <c r="J272" s="248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69"/>
      <c r="CB272" s="69"/>
      <c r="CC272" s="69"/>
      <c r="CD272" s="69"/>
      <c r="CE272" s="69"/>
      <c r="CF272" s="69"/>
      <c r="CG272" s="69"/>
      <c r="CH272" s="69"/>
      <c r="CI272" s="69"/>
      <c r="CJ272" s="69"/>
      <c r="CK272" s="69"/>
      <c r="CL272" s="69"/>
      <c r="CM272" s="69"/>
      <c r="CN272" s="69"/>
      <c r="CO272" s="69"/>
      <c r="CP272" s="69"/>
      <c r="CQ272" s="69"/>
      <c r="CR272" s="69"/>
      <c r="CS272" s="69"/>
      <c r="CT272" s="69"/>
      <c r="CU272" s="69"/>
      <c r="CV272" s="69"/>
      <c r="CW272" s="69"/>
      <c r="CX272" s="69"/>
      <c r="CY272" s="69"/>
      <c r="CZ272" s="69"/>
      <c r="DA272" s="69"/>
      <c r="DB272"/>
    </row>
    <row r="273" spans="1:105" s="26" customFormat="1" x14ac:dyDescent="0.25">
      <c r="A273" s="85" t="s">
        <v>296</v>
      </c>
      <c r="B273" s="72"/>
      <c r="C273" s="86" t="s">
        <v>249</v>
      </c>
      <c r="D273" s="103"/>
      <c r="E273" s="86"/>
      <c r="F273" s="111">
        <v>0.6</v>
      </c>
      <c r="G273" s="86">
        <v>0.3</v>
      </c>
      <c r="H273" s="103">
        <v>6.5</v>
      </c>
      <c r="I273" s="111">
        <v>31</v>
      </c>
      <c r="J273" s="110" t="s">
        <v>287</v>
      </c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69"/>
      <c r="CB273" s="69"/>
      <c r="CC273" s="69"/>
      <c r="CD273" s="69"/>
      <c r="CE273" s="69"/>
      <c r="CF273" s="69"/>
      <c r="CG273" s="69"/>
      <c r="CH273" s="69"/>
      <c r="CI273" s="69"/>
      <c r="CJ273" s="69"/>
      <c r="CK273" s="69"/>
      <c r="CL273" s="69"/>
      <c r="CM273" s="69"/>
      <c r="CN273" s="69"/>
      <c r="CO273" s="69"/>
      <c r="CP273" s="69"/>
      <c r="CQ273" s="69"/>
      <c r="CR273" s="69"/>
      <c r="CS273" s="69"/>
      <c r="CT273" s="69"/>
      <c r="CU273" s="69"/>
      <c r="CV273" s="69"/>
      <c r="CW273" s="69"/>
      <c r="CX273" s="69"/>
      <c r="CY273" s="69"/>
      <c r="CZ273" s="69"/>
      <c r="DA273" s="69"/>
    </row>
    <row r="274" spans="1:105" s="26" customFormat="1" x14ac:dyDescent="0.25">
      <c r="A274" s="85"/>
      <c r="B274" s="72" t="s">
        <v>288</v>
      </c>
      <c r="C274" s="86"/>
      <c r="D274" s="103">
        <v>2.7</v>
      </c>
      <c r="E274" s="86">
        <v>2.7</v>
      </c>
      <c r="F274" s="111"/>
      <c r="G274" s="86"/>
      <c r="H274" s="103"/>
      <c r="I274" s="111"/>
      <c r="J274" s="110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69"/>
      <c r="CB274" s="69"/>
      <c r="CC274" s="69"/>
      <c r="CD274" s="69"/>
      <c r="CE274" s="69"/>
      <c r="CF274" s="69"/>
      <c r="CG274" s="69"/>
      <c r="CH274" s="69"/>
      <c r="CI274" s="69"/>
      <c r="CJ274" s="69"/>
      <c r="CK274" s="69"/>
      <c r="CL274" s="69"/>
      <c r="CM274" s="69"/>
      <c r="CN274" s="69"/>
      <c r="CO274" s="69"/>
      <c r="CP274" s="69"/>
      <c r="CQ274" s="69"/>
      <c r="CR274" s="69"/>
      <c r="CS274" s="69"/>
      <c r="CT274" s="69"/>
      <c r="CU274" s="69"/>
      <c r="CV274" s="69"/>
      <c r="CW274" s="69"/>
      <c r="CX274" s="69"/>
      <c r="CY274" s="69"/>
      <c r="CZ274" s="69"/>
      <c r="DA274" s="69"/>
    </row>
    <row r="275" spans="1:105" s="26" customFormat="1" x14ac:dyDescent="0.25">
      <c r="A275" s="85"/>
      <c r="B275" s="72" t="s">
        <v>18</v>
      </c>
      <c r="C275" s="86"/>
      <c r="D275" s="103">
        <v>5</v>
      </c>
      <c r="E275" s="86">
        <v>5</v>
      </c>
      <c r="F275" s="111"/>
      <c r="G275" s="86"/>
      <c r="H275" s="111"/>
      <c r="I275" s="111"/>
      <c r="J275" s="110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/>
      <c r="CD275" s="69"/>
      <c r="CE275" s="69"/>
      <c r="CF275" s="69"/>
      <c r="CG275" s="69"/>
      <c r="CH275" s="69"/>
      <c r="CI275" s="69"/>
      <c r="CJ275" s="69"/>
      <c r="CK275" s="69"/>
      <c r="CL275" s="69"/>
      <c r="CM275" s="69"/>
      <c r="CN275" s="69"/>
      <c r="CO275" s="69"/>
      <c r="CP275" s="69"/>
      <c r="CQ275" s="69"/>
      <c r="CR275" s="69"/>
      <c r="CS275" s="69"/>
      <c r="CT275" s="69"/>
      <c r="CU275" s="69"/>
      <c r="CV275" s="69"/>
      <c r="CW275" s="69"/>
      <c r="CX275" s="69"/>
      <c r="CY275" s="69"/>
      <c r="CZ275" s="69"/>
      <c r="DA275" s="69"/>
    </row>
    <row r="276" spans="1:105" s="26" customFormat="1" x14ac:dyDescent="0.25">
      <c r="A276" s="85"/>
      <c r="B276" s="72" t="s">
        <v>17</v>
      </c>
      <c r="C276" s="86"/>
      <c r="D276" s="86">
        <v>180</v>
      </c>
      <c r="E276" s="86">
        <v>180</v>
      </c>
      <c r="F276" s="86"/>
      <c r="G276" s="103"/>
      <c r="H276" s="86"/>
      <c r="I276" s="103"/>
      <c r="J276" s="110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69"/>
      <c r="CB276" s="69"/>
      <c r="CC276" s="69"/>
      <c r="CD276" s="69"/>
      <c r="CE276" s="69"/>
      <c r="CF276" s="69"/>
      <c r="CG276" s="69"/>
      <c r="CH276" s="69"/>
      <c r="CI276" s="69"/>
      <c r="CJ276" s="69"/>
      <c r="CK276" s="69"/>
      <c r="CL276" s="69"/>
      <c r="CM276" s="69"/>
      <c r="CN276" s="69"/>
      <c r="CO276" s="69"/>
      <c r="CP276" s="69"/>
      <c r="CQ276" s="69"/>
      <c r="CR276" s="69"/>
      <c r="CS276" s="69"/>
      <c r="CT276" s="69"/>
      <c r="CU276" s="69"/>
      <c r="CV276" s="69"/>
      <c r="CW276" s="69"/>
      <c r="CX276" s="69"/>
      <c r="CY276" s="69"/>
      <c r="CZ276" s="69"/>
      <c r="DA276" s="69"/>
    </row>
    <row r="277" spans="1:105" s="26" customFormat="1" ht="16.5" thickBot="1" x14ac:dyDescent="0.3">
      <c r="A277" s="309" t="s">
        <v>38</v>
      </c>
      <c r="B277" s="272"/>
      <c r="C277" s="86">
        <v>20</v>
      </c>
      <c r="D277" s="88">
        <v>20</v>
      </c>
      <c r="E277" s="88">
        <v>20</v>
      </c>
      <c r="F277" s="88">
        <v>1.52</v>
      </c>
      <c r="G277" s="74">
        <v>0.16</v>
      </c>
      <c r="H277" s="88">
        <v>9.84</v>
      </c>
      <c r="I277" s="74">
        <v>47</v>
      </c>
      <c r="J277" s="110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9"/>
      <c r="CM277" s="69"/>
      <c r="CN277" s="69"/>
      <c r="CO277" s="69"/>
      <c r="CP277" s="69"/>
      <c r="CQ277" s="69"/>
      <c r="CR277" s="69"/>
      <c r="CS277" s="69"/>
      <c r="CT277" s="69"/>
      <c r="CU277" s="69"/>
      <c r="CV277" s="69"/>
      <c r="CW277" s="69"/>
      <c r="CX277" s="69"/>
      <c r="CY277" s="69"/>
      <c r="CZ277" s="69"/>
      <c r="DA277" s="69"/>
    </row>
    <row r="278" spans="1:105" ht="16.5" thickBot="1" x14ac:dyDescent="0.3">
      <c r="A278" s="142" t="s">
        <v>26</v>
      </c>
      <c r="B278" s="143"/>
      <c r="C278" s="144">
        <v>543</v>
      </c>
      <c r="D278" s="162"/>
      <c r="E278" s="144"/>
      <c r="F278" s="177">
        <f>SUM(F253:F277)</f>
        <v>16.96</v>
      </c>
      <c r="G278" s="177">
        <f>SUM(G253:G277)</f>
        <v>17.310000000000002</v>
      </c>
      <c r="H278" s="177">
        <f>SUM(H253:H277)</f>
        <v>76.66</v>
      </c>
      <c r="I278" s="177">
        <f>SUM(I253:I277)</f>
        <v>533.4</v>
      </c>
      <c r="J278" s="212"/>
    </row>
    <row r="279" spans="1:105" ht="16.5" thickBot="1" x14ac:dyDescent="0.3">
      <c r="A279" s="100" t="s">
        <v>60</v>
      </c>
      <c r="B279" s="101"/>
      <c r="C279" s="102">
        <f>C214+C217+C251+C278</f>
        <v>1768.5</v>
      </c>
      <c r="D279" s="84"/>
      <c r="E279" s="83"/>
      <c r="F279" s="83">
        <f>F214+F217+F251+F278</f>
        <v>48.83</v>
      </c>
      <c r="G279" s="83">
        <f>G214+G217+G251+G278</f>
        <v>56.510000000000005</v>
      </c>
      <c r="H279" s="83">
        <f>H214+H217+H251+H278</f>
        <v>230.01</v>
      </c>
      <c r="I279" s="83">
        <f>I214+I217+I251+I278</f>
        <v>1612.4</v>
      </c>
      <c r="J279" s="212"/>
    </row>
    <row r="280" spans="1:105" x14ac:dyDescent="0.25">
      <c r="C280" s="178"/>
      <c r="D280" s="74"/>
      <c r="E280" s="74"/>
      <c r="I280" s="286"/>
      <c r="J280" s="106"/>
    </row>
    <row r="281" spans="1:105" ht="16.5" thickBot="1" x14ac:dyDescent="0.3">
      <c r="A281" s="72" t="s">
        <v>93</v>
      </c>
      <c r="C281" s="128"/>
      <c r="I281" s="153"/>
      <c r="J281" s="128"/>
    </row>
    <row r="282" spans="1:105" ht="31.5" x14ac:dyDescent="0.25">
      <c r="A282" s="295" t="s">
        <v>224</v>
      </c>
      <c r="B282" s="296"/>
      <c r="C282" s="288" t="s">
        <v>220</v>
      </c>
      <c r="D282" s="285" t="s">
        <v>3</v>
      </c>
      <c r="E282" s="75" t="s">
        <v>3</v>
      </c>
      <c r="F282" s="829" t="s">
        <v>221</v>
      </c>
      <c r="G282" s="830"/>
      <c r="H282" s="831"/>
      <c r="I282" s="285" t="s">
        <v>4</v>
      </c>
      <c r="J282" s="211" t="s">
        <v>222</v>
      </c>
    </row>
    <row r="283" spans="1:105" ht="16.5" thickBot="1" x14ac:dyDescent="0.3">
      <c r="A283" s="291" t="s">
        <v>223</v>
      </c>
      <c r="B283" s="292"/>
      <c r="C283" s="289"/>
      <c r="D283" s="76" t="s">
        <v>5</v>
      </c>
      <c r="E283" s="77" t="s">
        <v>5</v>
      </c>
      <c r="F283" s="78"/>
      <c r="G283" s="79"/>
      <c r="H283" s="80"/>
      <c r="I283" s="76" t="s">
        <v>6</v>
      </c>
      <c r="J283" s="110"/>
    </row>
    <row r="284" spans="1:105" ht="16.5" thickBot="1" x14ac:dyDescent="0.3">
      <c r="A284" s="293"/>
      <c r="B284" s="294"/>
      <c r="C284" s="290"/>
      <c r="D284" s="83" t="s">
        <v>7</v>
      </c>
      <c r="E284" s="83" t="s">
        <v>8</v>
      </c>
      <c r="F284" s="83" t="s">
        <v>9</v>
      </c>
      <c r="G284" s="83" t="s">
        <v>10</v>
      </c>
      <c r="H284" s="84" t="s">
        <v>11</v>
      </c>
      <c r="I284" s="84" t="s">
        <v>12</v>
      </c>
      <c r="J284" s="212"/>
    </row>
    <row r="285" spans="1:105" x14ac:dyDescent="0.25">
      <c r="A285" s="85"/>
      <c r="B285" s="106" t="s">
        <v>13</v>
      </c>
      <c r="C285" s="107"/>
      <c r="D285" s="74"/>
      <c r="E285" s="108"/>
      <c r="F285" s="75"/>
      <c r="G285" s="286"/>
      <c r="H285" s="75"/>
      <c r="I285" s="286"/>
      <c r="J285" s="110"/>
    </row>
    <row r="286" spans="1:105" s="36" customFormat="1" ht="15" x14ac:dyDescent="0.25">
      <c r="A286" s="121" t="s">
        <v>410</v>
      </c>
      <c r="B286" s="222"/>
      <c r="C286" s="223" t="s">
        <v>372</v>
      </c>
      <c r="D286" s="232"/>
      <c r="E286" s="156"/>
      <c r="F286" s="126">
        <v>8</v>
      </c>
      <c r="G286" s="124">
        <v>6.9</v>
      </c>
      <c r="H286" s="124">
        <v>27</v>
      </c>
      <c r="I286" s="224">
        <f>(F286*4)+(G286*9)+(H286*4)</f>
        <v>202.1</v>
      </c>
      <c r="J286" s="133" t="s">
        <v>186</v>
      </c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  <c r="AL286" s="137"/>
      <c r="AM286" s="137"/>
      <c r="AN286" s="137"/>
      <c r="AO286" s="137"/>
      <c r="AP286" s="137"/>
      <c r="AQ286" s="137"/>
      <c r="AR286" s="137"/>
      <c r="AS286" s="137"/>
      <c r="AT286" s="137"/>
      <c r="AU286" s="137"/>
      <c r="AV286" s="137"/>
      <c r="AW286" s="137"/>
      <c r="AX286" s="137"/>
      <c r="AY286" s="137"/>
      <c r="AZ286" s="137"/>
      <c r="BA286" s="137"/>
      <c r="BB286" s="137"/>
      <c r="BC286" s="137"/>
      <c r="BD286" s="137"/>
      <c r="BE286" s="137"/>
      <c r="BF286" s="137"/>
      <c r="BG286" s="137"/>
      <c r="BH286" s="137"/>
      <c r="BI286" s="137"/>
      <c r="BJ286" s="137"/>
      <c r="BK286" s="137"/>
      <c r="BL286" s="137"/>
      <c r="BM286" s="137"/>
      <c r="BN286" s="137"/>
      <c r="BO286" s="137"/>
      <c r="BP286" s="137"/>
      <c r="BQ286" s="137"/>
      <c r="BR286" s="137"/>
      <c r="BS286" s="137"/>
      <c r="BT286" s="137"/>
      <c r="BU286" s="137"/>
      <c r="BV286" s="137"/>
      <c r="BW286" s="137"/>
      <c r="BX286" s="137"/>
      <c r="BY286" s="137"/>
      <c r="BZ286" s="137"/>
      <c r="CA286" s="137"/>
      <c r="CB286" s="137"/>
      <c r="CC286" s="137"/>
      <c r="CD286" s="137"/>
      <c r="CE286" s="137"/>
      <c r="CF286" s="137"/>
      <c r="CG286" s="137"/>
      <c r="CH286" s="137"/>
      <c r="CI286" s="137"/>
      <c r="CJ286" s="137"/>
      <c r="CK286" s="137"/>
      <c r="CL286" s="137"/>
      <c r="CM286" s="137"/>
      <c r="CN286" s="137"/>
      <c r="CO286" s="137"/>
      <c r="CP286" s="137"/>
      <c r="CQ286" s="137"/>
      <c r="CR286" s="137"/>
      <c r="CS286" s="137"/>
      <c r="CT286" s="137"/>
      <c r="CU286" s="137"/>
      <c r="CV286" s="137"/>
      <c r="CW286" s="137"/>
      <c r="CX286" s="137"/>
      <c r="CY286" s="137"/>
      <c r="CZ286" s="137"/>
      <c r="DA286" s="137"/>
    </row>
    <row r="287" spans="1:105" s="36" customFormat="1" ht="15" x14ac:dyDescent="0.25">
      <c r="A287" s="121"/>
      <c r="B287" s="297" t="s">
        <v>68</v>
      </c>
      <c r="C287" s="223"/>
      <c r="D287" s="126">
        <v>25</v>
      </c>
      <c r="E287" s="124">
        <v>25</v>
      </c>
      <c r="F287" s="126"/>
      <c r="G287" s="124"/>
      <c r="H287" s="124"/>
      <c r="I287" s="224"/>
      <c r="J287" s="248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7"/>
      <c r="AJ287" s="137"/>
      <c r="AK287" s="137"/>
      <c r="AL287" s="137"/>
      <c r="AM287" s="137"/>
      <c r="AN287" s="137"/>
      <c r="AO287" s="137"/>
      <c r="AP287" s="137"/>
      <c r="AQ287" s="137"/>
      <c r="AR287" s="137"/>
      <c r="AS287" s="137"/>
      <c r="AT287" s="137"/>
      <c r="AU287" s="137"/>
      <c r="AV287" s="137"/>
      <c r="AW287" s="137"/>
      <c r="AX287" s="137"/>
      <c r="AY287" s="137"/>
      <c r="AZ287" s="137"/>
      <c r="BA287" s="137"/>
      <c r="BB287" s="137"/>
      <c r="BC287" s="137"/>
      <c r="BD287" s="137"/>
      <c r="BE287" s="137"/>
      <c r="BF287" s="137"/>
      <c r="BG287" s="137"/>
      <c r="BH287" s="137"/>
      <c r="BI287" s="137"/>
      <c r="BJ287" s="137"/>
      <c r="BK287" s="137"/>
      <c r="BL287" s="137"/>
      <c r="BM287" s="137"/>
      <c r="BN287" s="137"/>
      <c r="BO287" s="137"/>
      <c r="BP287" s="137"/>
      <c r="BQ287" s="137"/>
      <c r="BR287" s="137"/>
      <c r="BS287" s="137"/>
      <c r="BT287" s="137"/>
      <c r="BU287" s="137"/>
      <c r="BV287" s="137"/>
      <c r="BW287" s="137"/>
      <c r="BX287" s="137"/>
      <c r="BY287" s="137"/>
      <c r="BZ287" s="137"/>
      <c r="CA287" s="137"/>
      <c r="CB287" s="137"/>
      <c r="CC287" s="137"/>
      <c r="CD287" s="137"/>
      <c r="CE287" s="137"/>
      <c r="CF287" s="137"/>
      <c r="CG287" s="137"/>
      <c r="CH287" s="137"/>
      <c r="CI287" s="137"/>
      <c r="CJ287" s="137"/>
      <c r="CK287" s="137"/>
      <c r="CL287" s="137"/>
      <c r="CM287" s="137"/>
      <c r="CN287" s="137"/>
      <c r="CO287" s="137"/>
      <c r="CP287" s="137"/>
      <c r="CQ287" s="137"/>
      <c r="CR287" s="137"/>
      <c r="CS287" s="137"/>
      <c r="CT287" s="137"/>
      <c r="CU287" s="137"/>
      <c r="CV287" s="137"/>
      <c r="CW287" s="137"/>
      <c r="CX287" s="137"/>
      <c r="CY287" s="137"/>
      <c r="CZ287" s="137"/>
      <c r="DA287" s="137"/>
    </row>
    <row r="288" spans="1:105" s="36" customFormat="1" ht="15" x14ac:dyDescent="0.25">
      <c r="A288" s="121"/>
      <c r="B288" s="297" t="s">
        <v>16</v>
      </c>
      <c r="C288" s="223"/>
      <c r="D288" s="126">
        <v>88</v>
      </c>
      <c r="E288" s="124">
        <v>88</v>
      </c>
      <c r="F288" s="126"/>
      <c r="G288" s="124"/>
      <c r="H288" s="124"/>
      <c r="I288" s="224"/>
      <c r="J288" s="248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  <c r="AL288" s="137"/>
      <c r="AM288" s="137"/>
      <c r="AN288" s="137"/>
      <c r="AO288" s="137"/>
      <c r="AP288" s="137"/>
      <c r="AQ288" s="137"/>
      <c r="AR288" s="137"/>
      <c r="AS288" s="137"/>
      <c r="AT288" s="137"/>
      <c r="AU288" s="137"/>
      <c r="AV288" s="137"/>
      <c r="AW288" s="137"/>
      <c r="AX288" s="137"/>
      <c r="AY288" s="137"/>
      <c r="AZ288" s="137"/>
      <c r="BA288" s="137"/>
      <c r="BB288" s="137"/>
      <c r="BC288" s="137"/>
      <c r="BD288" s="137"/>
      <c r="BE288" s="137"/>
      <c r="BF288" s="137"/>
      <c r="BG288" s="137"/>
      <c r="BH288" s="137"/>
      <c r="BI288" s="137"/>
      <c r="BJ288" s="137"/>
      <c r="BK288" s="137"/>
      <c r="BL288" s="137"/>
      <c r="BM288" s="137"/>
      <c r="BN288" s="137"/>
      <c r="BO288" s="137"/>
      <c r="BP288" s="137"/>
      <c r="BQ288" s="137"/>
      <c r="BR288" s="137"/>
      <c r="BS288" s="137"/>
      <c r="BT288" s="137"/>
      <c r="BU288" s="137"/>
      <c r="BV288" s="137"/>
      <c r="BW288" s="137"/>
      <c r="BX288" s="137"/>
      <c r="BY288" s="137"/>
      <c r="BZ288" s="137"/>
      <c r="CA288" s="137"/>
      <c r="CB288" s="137"/>
      <c r="CC288" s="137"/>
      <c r="CD288" s="137"/>
      <c r="CE288" s="137"/>
      <c r="CF288" s="137"/>
      <c r="CG288" s="137"/>
      <c r="CH288" s="137"/>
      <c r="CI288" s="137"/>
      <c r="CJ288" s="137"/>
      <c r="CK288" s="137"/>
      <c r="CL288" s="137"/>
      <c r="CM288" s="137"/>
      <c r="CN288" s="137"/>
      <c r="CO288" s="137"/>
      <c r="CP288" s="137"/>
      <c r="CQ288" s="137"/>
      <c r="CR288" s="137"/>
      <c r="CS288" s="137"/>
      <c r="CT288" s="137"/>
      <c r="CU288" s="137"/>
      <c r="CV288" s="137"/>
      <c r="CW288" s="137"/>
      <c r="CX288" s="137"/>
      <c r="CY288" s="137"/>
      <c r="CZ288" s="137"/>
      <c r="DA288" s="137"/>
    </row>
    <row r="289" spans="1:122" s="36" customFormat="1" x14ac:dyDescent="0.25">
      <c r="A289" s="121"/>
      <c r="B289" s="196" t="s">
        <v>17</v>
      </c>
      <c r="C289" s="223"/>
      <c r="D289" s="126">
        <v>88</v>
      </c>
      <c r="E289" s="124">
        <v>88</v>
      </c>
      <c r="F289" s="126"/>
      <c r="G289" s="124"/>
      <c r="H289" s="124"/>
      <c r="I289" s="224"/>
      <c r="J289" s="248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  <c r="AL289" s="137"/>
      <c r="AM289" s="137"/>
      <c r="AN289" s="137"/>
      <c r="AO289" s="137"/>
      <c r="AP289" s="137"/>
      <c r="AQ289" s="137"/>
      <c r="AR289" s="137"/>
      <c r="AS289" s="137"/>
      <c r="AT289" s="137"/>
      <c r="AU289" s="137"/>
      <c r="AV289" s="137"/>
      <c r="AW289" s="137"/>
      <c r="AX289" s="137"/>
      <c r="AY289" s="137"/>
      <c r="AZ289" s="137"/>
      <c r="BA289" s="137"/>
      <c r="BB289" s="137"/>
      <c r="BC289" s="137"/>
      <c r="BD289" s="137"/>
      <c r="BE289" s="137"/>
      <c r="BF289" s="137"/>
      <c r="BG289" s="137"/>
      <c r="BH289" s="137"/>
      <c r="BI289" s="137"/>
      <c r="BJ289" s="137"/>
      <c r="BK289" s="137"/>
      <c r="BL289" s="137"/>
      <c r="BM289" s="137"/>
      <c r="BN289" s="137"/>
      <c r="BO289" s="137"/>
      <c r="BP289" s="137"/>
      <c r="BQ289" s="137"/>
      <c r="BR289" s="137"/>
      <c r="BS289" s="137"/>
      <c r="BT289" s="137"/>
      <c r="BU289" s="137"/>
      <c r="BV289" s="137"/>
      <c r="BW289" s="137"/>
      <c r="BX289" s="137"/>
      <c r="BY289" s="137"/>
      <c r="BZ289" s="137"/>
      <c r="CA289" s="137"/>
      <c r="CB289" s="137"/>
      <c r="CC289" s="137"/>
      <c r="CD289" s="137"/>
      <c r="CE289" s="137"/>
      <c r="CF289" s="137"/>
      <c r="CG289" s="137"/>
      <c r="CH289" s="137"/>
      <c r="CI289" s="137"/>
      <c r="CJ289" s="137"/>
      <c r="CK289" s="137"/>
      <c r="CL289" s="137"/>
      <c r="CM289" s="137"/>
      <c r="CN289" s="137"/>
      <c r="CO289" s="137"/>
      <c r="CP289" s="137"/>
      <c r="CQ289" s="137"/>
      <c r="CR289" s="137"/>
      <c r="CS289" s="137"/>
      <c r="CT289" s="137"/>
      <c r="CU289" s="137"/>
      <c r="CV289" s="137"/>
      <c r="CW289" s="137"/>
      <c r="CX289" s="137"/>
      <c r="CY289" s="137"/>
      <c r="CZ289" s="137"/>
      <c r="DA289" s="137"/>
    </row>
    <row r="290" spans="1:122" s="36" customFormat="1" ht="15" x14ac:dyDescent="0.25">
      <c r="A290" s="121"/>
      <c r="B290" s="297" t="s">
        <v>19</v>
      </c>
      <c r="C290" s="223"/>
      <c r="D290" s="126">
        <v>1</v>
      </c>
      <c r="E290" s="124">
        <v>1</v>
      </c>
      <c r="F290" s="126"/>
      <c r="G290" s="124"/>
      <c r="H290" s="124"/>
      <c r="I290" s="224"/>
      <c r="J290" s="248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  <c r="AL290" s="137"/>
      <c r="AM290" s="137"/>
      <c r="AN290" s="137"/>
      <c r="AO290" s="137"/>
      <c r="AP290" s="137"/>
      <c r="AQ290" s="137"/>
      <c r="AR290" s="137"/>
      <c r="AS290" s="137"/>
      <c r="AT290" s="137"/>
      <c r="AU290" s="137"/>
      <c r="AV290" s="137"/>
      <c r="AW290" s="137"/>
      <c r="AX290" s="137"/>
      <c r="AY290" s="137"/>
      <c r="AZ290" s="137"/>
      <c r="BA290" s="137"/>
      <c r="BB290" s="137"/>
      <c r="BC290" s="137"/>
      <c r="BD290" s="137"/>
      <c r="BE290" s="137"/>
      <c r="BF290" s="137"/>
      <c r="BG290" s="137"/>
      <c r="BH290" s="137"/>
      <c r="BI290" s="137"/>
      <c r="BJ290" s="137"/>
      <c r="BK290" s="137"/>
      <c r="BL290" s="137"/>
      <c r="BM290" s="137"/>
      <c r="BN290" s="137"/>
      <c r="BO290" s="137"/>
      <c r="BP290" s="137"/>
      <c r="BQ290" s="137"/>
      <c r="BR290" s="137"/>
      <c r="BS290" s="137"/>
      <c r="BT290" s="137"/>
      <c r="BU290" s="137"/>
      <c r="BV290" s="137"/>
      <c r="BW290" s="137"/>
      <c r="BX290" s="137"/>
      <c r="BY290" s="137"/>
      <c r="BZ290" s="137"/>
      <c r="CA290" s="137"/>
      <c r="CB290" s="137"/>
      <c r="CC290" s="137"/>
      <c r="CD290" s="137"/>
      <c r="CE290" s="137"/>
      <c r="CF290" s="137"/>
      <c r="CG290" s="137"/>
      <c r="CH290" s="137"/>
      <c r="CI290" s="137"/>
      <c r="CJ290" s="137"/>
      <c r="CK290" s="137"/>
      <c r="CL290" s="137"/>
      <c r="CM290" s="137"/>
      <c r="CN290" s="137"/>
      <c r="CO290" s="137"/>
      <c r="CP290" s="137"/>
      <c r="CQ290" s="137"/>
      <c r="CR290" s="137"/>
      <c r="CS290" s="137"/>
      <c r="CT290" s="137"/>
      <c r="CU290" s="137"/>
      <c r="CV290" s="137"/>
      <c r="CW290" s="137"/>
      <c r="CX290" s="137"/>
      <c r="CY290" s="137"/>
      <c r="CZ290" s="137"/>
      <c r="DA290" s="137"/>
    </row>
    <row r="291" spans="1:122" s="36" customFormat="1" ht="15" x14ac:dyDescent="0.25">
      <c r="A291" s="121"/>
      <c r="B291" s="297" t="s">
        <v>18</v>
      </c>
      <c r="C291" s="223"/>
      <c r="D291" s="126">
        <v>1</v>
      </c>
      <c r="E291" s="124">
        <v>1</v>
      </c>
      <c r="F291" s="126"/>
      <c r="G291" s="124"/>
      <c r="H291" s="124"/>
      <c r="I291" s="224"/>
      <c r="J291" s="248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  <c r="AI291" s="137"/>
      <c r="AJ291" s="137"/>
      <c r="AK291" s="137"/>
      <c r="AL291" s="137"/>
      <c r="AM291" s="137"/>
      <c r="AN291" s="137"/>
      <c r="AO291" s="137"/>
      <c r="AP291" s="137"/>
      <c r="AQ291" s="137"/>
      <c r="AR291" s="137"/>
      <c r="AS291" s="137"/>
      <c r="AT291" s="137"/>
      <c r="AU291" s="137"/>
      <c r="AV291" s="137"/>
      <c r="AW291" s="137"/>
      <c r="AX291" s="137"/>
      <c r="AY291" s="137"/>
      <c r="AZ291" s="137"/>
      <c r="BA291" s="137"/>
      <c r="BB291" s="137"/>
      <c r="BC291" s="137"/>
      <c r="BD291" s="137"/>
      <c r="BE291" s="137"/>
      <c r="BF291" s="137"/>
      <c r="BG291" s="137"/>
      <c r="BH291" s="137"/>
      <c r="BI291" s="137"/>
      <c r="BJ291" s="137"/>
      <c r="BK291" s="137"/>
      <c r="BL291" s="137"/>
      <c r="BM291" s="137"/>
      <c r="BN291" s="137"/>
      <c r="BO291" s="137"/>
      <c r="BP291" s="137"/>
      <c r="BQ291" s="137"/>
      <c r="BR291" s="137"/>
      <c r="BS291" s="137"/>
      <c r="BT291" s="137"/>
      <c r="BU291" s="137"/>
      <c r="BV291" s="137"/>
      <c r="BW291" s="137"/>
      <c r="BX291" s="137"/>
      <c r="BY291" s="137"/>
      <c r="BZ291" s="137"/>
      <c r="CA291" s="137"/>
      <c r="CB291" s="137"/>
      <c r="CC291" s="137"/>
      <c r="CD291" s="137"/>
      <c r="CE291" s="137"/>
      <c r="CF291" s="137"/>
      <c r="CG291" s="137"/>
      <c r="CH291" s="137"/>
      <c r="CI291" s="137"/>
      <c r="CJ291" s="137"/>
      <c r="CK291" s="137"/>
      <c r="CL291" s="137"/>
      <c r="CM291" s="137"/>
      <c r="CN291" s="137"/>
      <c r="CO291" s="137"/>
      <c r="CP291" s="137"/>
      <c r="CQ291" s="137"/>
      <c r="CR291" s="137"/>
      <c r="CS291" s="137"/>
      <c r="CT291" s="137"/>
      <c r="CU291" s="137"/>
      <c r="CV291" s="137"/>
      <c r="CW291" s="137"/>
      <c r="CX291" s="137"/>
      <c r="CY291" s="137"/>
      <c r="CZ291" s="137"/>
      <c r="DA291" s="137"/>
    </row>
    <row r="292" spans="1:122" s="36" customFormat="1" ht="15" x14ac:dyDescent="0.25">
      <c r="A292" s="121"/>
      <c r="B292" s="297" t="s">
        <v>20</v>
      </c>
      <c r="C292" s="223"/>
      <c r="D292" s="126">
        <v>3</v>
      </c>
      <c r="E292" s="124">
        <v>3</v>
      </c>
      <c r="F292" s="126"/>
      <c r="G292" s="124"/>
      <c r="H292" s="124"/>
      <c r="I292" s="224"/>
      <c r="J292" s="248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  <c r="AI292" s="137"/>
      <c r="AJ292" s="137"/>
      <c r="AK292" s="137"/>
      <c r="AL292" s="137"/>
      <c r="AM292" s="137"/>
      <c r="AN292" s="137"/>
      <c r="AO292" s="137"/>
      <c r="AP292" s="137"/>
      <c r="AQ292" s="137"/>
      <c r="AR292" s="137"/>
      <c r="AS292" s="137"/>
      <c r="AT292" s="137"/>
      <c r="AU292" s="137"/>
      <c r="AV292" s="137"/>
      <c r="AW292" s="137"/>
      <c r="AX292" s="137"/>
      <c r="AY292" s="137"/>
      <c r="AZ292" s="137"/>
      <c r="BA292" s="137"/>
      <c r="BB292" s="137"/>
      <c r="BC292" s="137"/>
      <c r="BD292" s="137"/>
      <c r="BE292" s="137"/>
      <c r="BF292" s="137"/>
      <c r="BG292" s="137"/>
      <c r="BH292" s="137"/>
      <c r="BI292" s="137"/>
      <c r="BJ292" s="137"/>
      <c r="BK292" s="137"/>
      <c r="BL292" s="137"/>
      <c r="BM292" s="137"/>
      <c r="BN292" s="137"/>
      <c r="BO292" s="137"/>
      <c r="BP292" s="137"/>
      <c r="BQ292" s="137"/>
      <c r="BR292" s="137"/>
      <c r="BS292" s="137"/>
      <c r="BT292" s="137"/>
      <c r="BU292" s="137"/>
      <c r="BV292" s="137"/>
      <c r="BW292" s="137"/>
      <c r="BX292" s="137"/>
      <c r="BY292" s="137"/>
      <c r="BZ292" s="137"/>
      <c r="CA292" s="137"/>
      <c r="CB292" s="137"/>
      <c r="CC292" s="137"/>
      <c r="CD292" s="137"/>
      <c r="CE292" s="137"/>
      <c r="CF292" s="137"/>
      <c r="CG292" s="137"/>
      <c r="CH292" s="137"/>
      <c r="CI292" s="137"/>
      <c r="CJ292" s="137"/>
      <c r="CK292" s="137"/>
      <c r="CL292" s="137"/>
      <c r="CM292" s="137"/>
      <c r="CN292" s="137"/>
      <c r="CO292" s="137"/>
      <c r="CP292" s="137"/>
      <c r="CQ292" s="137"/>
      <c r="CR292" s="137"/>
      <c r="CS292" s="137"/>
      <c r="CT292" s="137"/>
      <c r="CU292" s="137"/>
      <c r="CV292" s="137"/>
      <c r="CW292" s="137"/>
      <c r="CX292" s="137"/>
      <c r="CY292" s="137"/>
      <c r="CZ292" s="137"/>
      <c r="DA292" s="137"/>
    </row>
    <row r="293" spans="1:122" x14ac:dyDescent="0.25">
      <c r="A293" s="85" t="s">
        <v>21</v>
      </c>
      <c r="C293" s="86">
        <v>180</v>
      </c>
      <c r="D293" s="81"/>
      <c r="E293" s="81"/>
      <c r="F293" s="87">
        <v>1.2166666666666666</v>
      </c>
      <c r="G293" s="88">
        <v>1.3416666666666668</v>
      </c>
      <c r="H293" s="88">
        <v>11.941666666666666</v>
      </c>
      <c r="I293" s="87">
        <v>65</v>
      </c>
      <c r="J293" s="110" t="s">
        <v>318</v>
      </c>
    </row>
    <row r="294" spans="1:122" x14ac:dyDescent="0.25">
      <c r="A294" s="85"/>
      <c r="B294" s="72" t="s">
        <v>22</v>
      </c>
      <c r="C294" s="86"/>
      <c r="D294" s="88">
        <v>1.5</v>
      </c>
      <c r="E294" s="88">
        <v>1.5</v>
      </c>
      <c r="F294" s="87"/>
      <c r="G294" s="87"/>
      <c r="H294" s="87"/>
      <c r="I294" s="87"/>
      <c r="J294" s="110"/>
    </row>
    <row r="295" spans="1:122" x14ac:dyDescent="0.25">
      <c r="A295" s="85"/>
      <c r="B295" s="72" t="s">
        <v>18</v>
      </c>
      <c r="C295" s="86"/>
      <c r="D295" s="88">
        <v>8</v>
      </c>
      <c r="E295" s="88">
        <v>8</v>
      </c>
      <c r="F295" s="87"/>
      <c r="G295" s="88"/>
      <c r="H295" s="88"/>
      <c r="I295" s="87"/>
      <c r="J295" s="110"/>
    </row>
    <row r="296" spans="1:122" x14ac:dyDescent="0.25">
      <c r="A296" s="111"/>
      <c r="B296" s="72" t="s">
        <v>16</v>
      </c>
      <c r="C296" s="86"/>
      <c r="D296" s="88">
        <v>90</v>
      </c>
      <c r="E296" s="88">
        <v>90</v>
      </c>
      <c r="F296" s="87"/>
      <c r="G296" s="88"/>
      <c r="H296" s="88"/>
      <c r="I296" s="87"/>
      <c r="J296" s="110"/>
    </row>
    <row r="297" spans="1:122" x14ac:dyDescent="0.25">
      <c r="A297" s="111"/>
      <c r="B297" s="72" t="s">
        <v>17</v>
      </c>
      <c r="C297" s="86"/>
      <c r="D297" s="88">
        <v>108</v>
      </c>
      <c r="E297" s="88">
        <v>108</v>
      </c>
      <c r="F297" s="87"/>
      <c r="G297" s="88"/>
      <c r="H297" s="88"/>
      <c r="I297" s="87"/>
      <c r="J297" s="110"/>
    </row>
    <row r="298" spans="1:122" s="26" customFormat="1" x14ac:dyDescent="0.25">
      <c r="A298" s="85" t="s">
        <v>65</v>
      </c>
      <c r="B298" s="72"/>
      <c r="C298" s="98" t="s">
        <v>371</v>
      </c>
      <c r="D298" s="81"/>
      <c r="E298" s="81"/>
      <c r="F298" s="87">
        <v>4</v>
      </c>
      <c r="G298" s="88">
        <v>6</v>
      </c>
      <c r="H298" s="74">
        <v>12.83</v>
      </c>
      <c r="I298" s="87">
        <v>122</v>
      </c>
      <c r="J298" s="110" t="s">
        <v>235</v>
      </c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69"/>
      <c r="CB298" s="69"/>
      <c r="CC298" s="69"/>
      <c r="CD298" s="69"/>
      <c r="CE298" s="69"/>
      <c r="CF298" s="69"/>
      <c r="CG298" s="69"/>
      <c r="CH298" s="69"/>
      <c r="CI298" s="69"/>
      <c r="CJ298" s="69"/>
      <c r="CK298" s="69"/>
      <c r="CL298" s="69"/>
      <c r="CM298" s="69"/>
      <c r="CN298" s="69"/>
      <c r="CO298" s="69"/>
      <c r="CP298" s="69"/>
      <c r="CQ298" s="69"/>
      <c r="CR298" s="69"/>
      <c r="CS298" s="69"/>
      <c r="CT298" s="69"/>
      <c r="CU298" s="69"/>
      <c r="CV298" s="69"/>
      <c r="CW298" s="69"/>
      <c r="CX298" s="69"/>
      <c r="CY298" s="69"/>
      <c r="CZ298" s="69"/>
      <c r="DA298" s="69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</row>
    <row r="299" spans="1:122" s="26" customFormat="1" x14ac:dyDescent="0.25">
      <c r="A299" s="85"/>
      <c r="B299" s="72" t="s">
        <v>25</v>
      </c>
      <c r="C299" s="86"/>
      <c r="D299" s="88">
        <v>25</v>
      </c>
      <c r="E299" s="88">
        <v>25</v>
      </c>
      <c r="F299" s="87"/>
      <c r="G299" s="88"/>
      <c r="H299" s="88"/>
      <c r="I299" s="87"/>
      <c r="J299" s="110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69"/>
      <c r="CH299" s="69"/>
      <c r="CI299" s="69"/>
      <c r="CJ299" s="69"/>
      <c r="CK299" s="69"/>
      <c r="CL299" s="69"/>
      <c r="CM299" s="69"/>
      <c r="CN299" s="69"/>
      <c r="CO299" s="69"/>
      <c r="CP299" s="69"/>
      <c r="CQ299" s="69"/>
      <c r="CR299" s="69"/>
      <c r="CS299" s="69"/>
      <c r="CT299" s="69"/>
      <c r="CU299" s="69"/>
      <c r="CV299" s="69"/>
      <c r="CW299" s="69"/>
      <c r="CX299" s="69"/>
      <c r="CY299" s="69"/>
      <c r="CZ299" s="69"/>
      <c r="DA299" s="6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</row>
    <row r="300" spans="1:122" s="26" customFormat="1" x14ac:dyDescent="0.25">
      <c r="A300" s="85"/>
      <c r="B300" s="72" t="s">
        <v>66</v>
      </c>
      <c r="C300" s="86"/>
      <c r="D300" s="87">
        <v>7.14</v>
      </c>
      <c r="E300" s="88">
        <v>7</v>
      </c>
      <c r="F300" s="87"/>
      <c r="G300" s="88"/>
      <c r="H300" s="88"/>
      <c r="I300" s="87"/>
      <c r="J300" s="110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69"/>
      <c r="CG300" s="69"/>
      <c r="CH300" s="69"/>
      <c r="CI300" s="69"/>
      <c r="CJ300" s="69"/>
      <c r="CK300" s="69"/>
      <c r="CL300" s="69"/>
      <c r="CM300" s="69"/>
      <c r="CN300" s="69"/>
      <c r="CO300" s="69"/>
      <c r="CP300" s="69"/>
      <c r="CQ300" s="69"/>
      <c r="CR300" s="69"/>
      <c r="CS300" s="69"/>
      <c r="CT300" s="69"/>
      <c r="CU300" s="69"/>
      <c r="CV300" s="69"/>
      <c r="CW300" s="69"/>
      <c r="CX300" s="69"/>
      <c r="CY300" s="69"/>
      <c r="CZ300" s="69"/>
      <c r="DA300" s="69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</row>
    <row r="301" spans="1:122" s="26" customFormat="1" ht="16.5" thickBot="1" x14ac:dyDescent="0.3">
      <c r="A301" s="154"/>
      <c r="B301" s="72" t="s">
        <v>20</v>
      </c>
      <c r="C301" s="86"/>
      <c r="D301" s="88">
        <v>3</v>
      </c>
      <c r="E301" s="88">
        <v>3</v>
      </c>
      <c r="F301" s="155" t="s">
        <v>1</v>
      </c>
      <c r="G301" s="130"/>
      <c r="H301" s="130"/>
      <c r="I301" s="153"/>
      <c r="J301" s="110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  <c r="CO301" s="69"/>
      <c r="CP301" s="69"/>
      <c r="CQ301" s="69"/>
      <c r="CR301" s="69"/>
      <c r="CS301" s="69"/>
      <c r="CT301" s="69"/>
      <c r="CU301" s="69"/>
      <c r="CV301" s="69"/>
      <c r="CW301" s="69"/>
      <c r="CX301" s="69"/>
      <c r="CY301" s="69"/>
      <c r="CZ301" s="69"/>
      <c r="DA301" s="69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</row>
    <row r="302" spans="1:122" ht="16.5" thickBot="1" x14ac:dyDescent="0.3">
      <c r="A302" s="100" t="s">
        <v>26</v>
      </c>
      <c r="B302" s="101"/>
      <c r="C302" s="102">
        <v>418</v>
      </c>
      <c r="D302" s="84"/>
      <c r="E302" s="83"/>
      <c r="F302" s="83">
        <f>SUM(F285:F301)</f>
        <v>13.216666666666667</v>
      </c>
      <c r="G302" s="83">
        <f>SUM(G285:G301)</f>
        <v>14.241666666666667</v>
      </c>
      <c r="H302" s="83">
        <f>SUM(H285:H301)</f>
        <v>51.771666666666661</v>
      </c>
      <c r="I302" s="83">
        <f>SUM(I285:I301)</f>
        <v>389.1</v>
      </c>
      <c r="J302" s="212"/>
    </row>
    <row r="303" spans="1:122" s="26" customFormat="1" x14ac:dyDescent="0.25">
      <c r="A303" s="85" t="s">
        <v>48</v>
      </c>
      <c r="B303" s="227"/>
      <c r="C303" s="86">
        <v>100</v>
      </c>
      <c r="D303" s="229">
        <v>114</v>
      </c>
      <c r="E303" s="86">
        <v>100</v>
      </c>
      <c r="F303" s="87">
        <v>0.4</v>
      </c>
      <c r="G303" s="88">
        <v>0.4</v>
      </c>
      <c r="H303" s="221">
        <v>12</v>
      </c>
      <c r="I303" s="88">
        <v>53.2</v>
      </c>
      <c r="J303" s="110" t="s">
        <v>264</v>
      </c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9"/>
      <c r="CF303" s="69"/>
      <c r="CG303" s="69"/>
      <c r="CH303" s="69"/>
      <c r="CI303" s="69"/>
      <c r="CJ303" s="69"/>
      <c r="CK303" s="69"/>
      <c r="CL303" s="69"/>
      <c r="CM303" s="69"/>
      <c r="CN303" s="69"/>
      <c r="CO303" s="69"/>
      <c r="CP303" s="69"/>
      <c r="CQ303" s="69"/>
      <c r="CR303" s="69"/>
      <c r="CS303" s="69"/>
      <c r="CT303" s="69"/>
      <c r="CU303" s="69"/>
      <c r="CV303" s="69"/>
      <c r="CW303" s="69"/>
      <c r="CX303" s="69"/>
      <c r="CY303" s="69"/>
      <c r="CZ303" s="69"/>
      <c r="DA303" s="69"/>
    </row>
    <row r="304" spans="1:122" s="26" customFormat="1" ht="16.5" thickBot="1" x14ac:dyDescent="0.3">
      <c r="A304" s="85"/>
      <c r="B304" s="227"/>
      <c r="C304" s="86"/>
      <c r="D304" s="229"/>
      <c r="E304" s="86"/>
      <c r="F304" s="87"/>
      <c r="G304" s="88"/>
      <c r="H304" s="221"/>
      <c r="I304" s="88"/>
      <c r="J304" s="110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69"/>
      <c r="CB304" s="69"/>
      <c r="CC304" s="69"/>
      <c r="CD304" s="69"/>
      <c r="CE304" s="69"/>
      <c r="CF304" s="69"/>
      <c r="CG304" s="69"/>
      <c r="CH304" s="69"/>
      <c r="CI304" s="69"/>
      <c r="CJ304" s="69"/>
      <c r="CK304" s="69"/>
      <c r="CL304" s="69"/>
      <c r="CM304" s="69"/>
      <c r="CN304" s="69"/>
      <c r="CO304" s="69"/>
      <c r="CP304" s="69"/>
      <c r="CQ304" s="69"/>
      <c r="CR304" s="69"/>
      <c r="CS304" s="69"/>
      <c r="CT304" s="69"/>
      <c r="CU304" s="69"/>
      <c r="CV304" s="69"/>
      <c r="CW304" s="69"/>
      <c r="CX304" s="69"/>
      <c r="CY304" s="69"/>
      <c r="CZ304" s="69"/>
      <c r="DA304" s="69"/>
    </row>
    <row r="305" spans="1:106" ht="16.5" thickBot="1" x14ac:dyDescent="0.3">
      <c r="A305" s="100" t="s">
        <v>26</v>
      </c>
      <c r="B305" s="101"/>
      <c r="C305" s="102">
        <f>SUM(C303)</f>
        <v>100</v>
      </c>
      <c r="D305" s="179"/>
      <c r="E305" s="104"/>
      <c r="F305" s="83">
        <f>SUM(F303)</f>
        <v>0.4</v>
      </c>
      <c r="G305" s="83">
        <f t="shared" ref="G305:I305" si="0">SUM(G303)</f>
        <v>0.4</v>
      </c>
      <c r="H305" s="83">
        <f t="shared" si="0"/>
        <v>12</v>
      </c>
      <c r="I305" s="83">
        <f t="shared" si="0"/>
        <v>53.2</v>
      </c>
      <c r="J305" s="212"/>
    </row>
    <row r="306" spans="1:106" ht="16.5" thickBot="1" x14ac:dyDescent="0.3">
      <c r="A306" s="105"/>
      <c r="B306" s="106"/>
      <c r="C306" s="107">
        <v>518</v>
      </c>
      <c r="D306" s="152"/>
      <c r="E306" s="108"/>
      <c r="F306" s="286">
        <f>F302+F305</f>
        <v>13.616666666666667</v>
      </c>
      <c r="G306" s="286">
        <f>G302+G305</f>
        <v>14.641666666666667</v>
      </c>
      <c r="H306" s="286">
        <f>H302+H305</f>
        <v>63.771666666666661</v>
      </c>
      <c r="I306" s="205">
        <f>I302+I305</f>
        <v>442.3</v>
      </c>
      <c r="J306" s="212"/>
    </row>
    <row r="307" spans="1:106" x14ac:dyDescent="0.25">
      <c r="A307" s="105"/>
      <c r="B307" s="106" t="s">
        <v>28</v>
      </c>
      <c r="C307" s="107"/>
      <c r="D307" s="286"/>
      <c r="E307" s="108"/>
      <c r="F307" s="286"/>
      <c r="G307" s="75"/>
      <c r="H307" s="286"/>
      <c r="I307" s="285"/>
      <c r="J307" s="110"/>
    </row>
    <row r="308" spans="1:106" ht="15" x14ac:dyDescent="0.25">
      <c r="A308" s="121" t="s">
        <v>411</v>
      </c>
      <c r="B308" s="222"/>
      <c r="C308" s="223">
        <v>50</v>
      </c>
      <c r="D308" s="265"/>
      <c r="E308" s="266"/>
      <c r="F308" s="224">
        <v>0.75</v>
      </c>
      <c r="G308" s="124">
        <v>0.9</v>
      </c>
      <c r="H308" s="224">
        <v>8.5</v>
      </c>
      <c r="I308" s="124">
        <f>(F308*4)+(G308*9)+(H308*4)</f>
        <v>45.1</v>
      </c>
      <c r="J308" s="124" t="s">
        <v>434</v>
      </c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</row>
    <row r="309" spans="1:106" x14ac:dyDescent="0.25">
      <c r="A309" s="121"/>
      <c r="B309" s="297" t="s">
        <v>88</v>
      </c>
      <c r="C309" s="223"/>
      <c r="D309" s="268">
        <v>15.2</v>
      </c>
      <c r="E309" s="220">
        <v>13.3</v>
      </c>
      <c r="F309" s="224"/>
      <c r="G309" s="124"/>
      <c r="H309" s="224"/>
      <c r="I309" s="124"/>
      <c r="J309" s="124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</row>
    <row r="310" spans="1:106" x14ac:dyDescent="0.25">
      <c r="A310" s="121"/>
      <c r="B310" s="297" t="s">
        <v>29</v>
      </c>
      <c r="C310" s="223"/>
      <c r="D310" s="268">
        <v>42.624000000000002</v>
      </c>
      <c r="E310" s="220">
        <v>33.299999999999997</v>
      </c>
      <c r="F310" s="224"/>
      <c r="G310" s="124"/>
      <c r="H310" s="224"/>
      <c r="I310" s="124"/>
      <c r="J310" s="124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</row>
    <row r="311" spans="1:106" x14ac:dyDescent="0.25">
      <c r="A311" s="121"/>
      <c r="B311" s="297" t="s">
        <v>34</v>
      </c>
      <c r="C311" s="163"/>
      <c r="D311" s="268">
        <v>2.5</v>
      </c>
      <c r="E311" s="220">
        <v>2.5</v>
      </c>
      <c r="F311" s="224"/>
      <c r="G311" s="124"/>
      <c r="H311" s="224"/>
      <c r="I311" s="124"/>
      <c r="J311" s="133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</row>
    <row r="312" spans="1:106" x14ac:dyDescent="0.25">
      <c r="A312" s="121"/>
      <c r="B312" s="297" t="s">
        <v>18</v>
      </c>
      <c r="C312" s="163"/>
      <c r="D312" s="268">
        <v>1.7</v>
      </c>
      <c r="E312" s="220">
        <v>1.7</v>
      </c>
      <c r="F312" s="224"/>
      <c r="G312" s="124"/>
      <c r="H312" s="224"/>
      <c r="I312" s="124"/>
      <c r="J312" s="133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</row>
    <row r="313" spans="1:106" s="26" customFormat="1" ht="31.5" x14ac:dyDescent="0.25">
      <c r="A313" s="180" t="s">
        <v>343</v>
      </c>
      <c r="B313" s="181"/>
      <c r="C313" s="86" t="s">
        <v>14</v>
      </c>
      <c r="D313" s="88"/>
      <c r="E313" s="88"/>
      <c r="F313" s="87">
        <v>4.5999999999999996</v>
      </c>
      <c r="G313" s="87">
        <v>8</v>
      </c>
      <c r="H313" s="88">
        <v>23.8</v>
      </c>
      <c r="I313" s="88">
        <v>186</v>
      </c>
      <c r="J313" s="110" t="s">
        <v>390</v>
      </c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/>
      <c r="BL313" s="69"/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69"/>
      <c r="CH313" s="69"/>
      <c r="CI313" s="69"/>
      <c r="CJ313" s="69"/>
      <c r="CK313" s="69"/>
      <c r="CL313" s="69"/>
      <c r="CM313" s="69"/>
      <c r="CN313" s="69"/>
      <c r="CO313" s="69"/>
      <c r="CP313" s="69"/>
      <c r="CQ313" s="69"/>
      <c r="CR313" s="69"/>
      <c r="CS313" s="69"/>
      <c r="CT313" s="69"/>
      <c r="CU313" s="69"/>
      <c r="CV313" s="69"/>
      <c r="CW313" s="69"/>
      <c r="CX313" s="69"/>
      <c r="CY313" s="69"/>
      <c r="CZ313" s="69"/>
      <c r="DA313" s="69"/>
      <c r="DB313"/>
    </row>
    <row r="314" spans="1:106" s="26" customFormat="1" x14ac:dyDescent="0.25">
      <c r="A314" s="85"/>
      <c r="B314" s="72" t="s">
        <v>42</v>
      </c>
      <c r="C314" s="86"/>
      <c r="D314" s="88">
        <v>50</v>
      </c>
      <c r="E314" s="88">
        <v>40</v>
      </c>
      <c r="F314" s="87"/>
      <c r="G314" s="87"/>
      <c r="H314" s="87"/>
      <c r="I314" s="87"/>
      <c r="J314" s="110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69"/>
      <c r="CB314" s="69"/>
      <c r="CC314" s="69"/>
      <c r="CD314" s="69"/>
      <c r="CE314" s="69"/>
      <c r="CF314" s="69"/>
      <c r="CG314" s="69"/>
      <c r="CH314" s="69"/>
      <c r="CI314" s="69"/>
      <c r="CJ314" s="69"/>
      <c r="CK314" s="69"/>
      <c r="CL314" s="69"/>
      <c r="CM314" s="69"/>
      <c r="CN314" s="69"/>
      <c r="CO314" s="69"/>
      <c r="CP314" s="69"/>
      <c r="CQ314" s="69"/>
      <c r="CR314" s="69"/>
      <c r="CS314" s="69"/>
      <c r="CT314" s="69"/>
      <c r="CU314" s="69"/>
      <c r="CV314" s="69"/>
      <c r="CW314" s="69"/>
      <c r="CX314" s="69"/>
      <c r="CY314" s="69"/>
      <c r="CZ314" s="69"/>
      <c r="DA314" s="69"/>
      <c r="DB314"/>
    </row>
    <row r="315" spans="1:106" s="26" customFormat="1" x14ac:dyDescent="0.25">
      <c r="A315" s="72"/>
      <c r="B315" s="72" t="s">
        <v>30</v>
      </c>
      <c r="C315" s="86"/>
      <c r="D315" s="74">
        <v>34.32</v>
      </c>
      <c r="E315" s="87">
        <v>24</v>
      </c>
      <c r="F315" s="87"/>
      <c r="G315" s="87"/>
      <c r="H315" s="87"/>
      <c r="I315" s="88"/>
      <c r="J315" s="110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69"/>
      <c r="CH315" s="69"/>
      <c r="CI315" s="69"/>
      <c r="CJ315" s="69"/>
      <c r="CK315" s="69"/>
      <c r="CL315" s="69"/>
      <c r="CM315" s="69"/>
      <c r="CN315" s="69"/>
      <c r="CO315" s="69"/>
      <c r="CP315" s="69"/>
      <c r="CQ315" s="69"/>
      <c r="CR315" s="69"/>
      <c r="CS315" s="69"/>
      <c r="CT315" s="69"/>
      <c r="CU315" s="69"/>
      <c r="CV315" s="69"/>
      <c r="CW315" s="69"/>
      <c r="CX315" s="69"/>
      <c r="CY315" s="69"/>
      <c r="CZ315" s="69"/>
      <c r="DA315" s="69"/>
      <c r="DB315"/>
    </row>
    <row r="316" spans="1:106" s="26" customFormat="1" x14ac:dyDescent="0.25">
      <c r="A316" s="85"/>
      <c r="B316" s="72" t="s">
        <v>32</v>
      </c>
      <c r="C316" s="86"/>
      <c r="D316" s="88">
        <v>10</v>
      </c>
      <c r="E316" s="88">
        <v>8</v>
      </c>
      <c r="F316" s="87"/>
      <c r="G316" s="87"/>
      <c r="H316" s="88"/>
      <c r="I316" s="87"/>
      <c r="J316" s="110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/>
      <c r="CD316" s="69"/>
      <c r="CE316" s="69"/>
      <c r="CF316" s="69"/>
      <c r="CG316" s="69"/>
      <c r="CH316" s="69"/>
      <c r="CI316" s="69"/>
      <c r="CJ316" s="69"/>
      <c r="CK316" s="69"/>
      <c r="CL316" s="69"/>
      <c r="CM316" s="69"/>
      <c r="CN316" s="69"/>
      <c r="CO316" s="69"/>
      <c r="CP316" s="69"/>
      <c r="CQ316" s="69"/>
      <c r="CR316" s="69"/>
      <c r="CS316" s="69"/>
      <c r="CT316" s="69"/>
      <c r="CU316" s="69"/>
      <c r="CV316" s="69"/>
      <c r="CW316" s="69"/>
      <c r="CX316" s="69"/>
      <c r="CY316" s="69"/>
      <c r="CZ316" s="69"/>
      <c r="DA316" s="69"/>
      <c r="DB316"/>
    </row>
    <row r="317" spans="1:106" s="26" customFormat="1" x14ac:dyDescent="0.25">
      <c r="A317" s="85"/>
      <c r="B317" s="72" t="s">
        <v>33</v>
      </c>
      <c r="C317" s="86"/>
      <c r="D317" s="88">
        <v>9.52</v>
      </c>
      <c r="E317" s="88">
        <v>8</v>
      </c>
      <c r="F317" s="87"/>
      <c r="G317" s="87"/>
      <c r="H317" s="88"/>
      <c r="I317" s="87"/>
      <c r="J317" s="110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/>
      <c r="CD317" s="69"/>
      <c r="CE317" s="69"/>
      <c r="CF317" s="69"/>
      <c r="CG317" s="69"/>
      <c r="CH317" s="69"/>
      <c r="CI317" s="69"/>
      <c r="CJ317" s="69"/>
      <c r="CK317" s="69"/>
      <c r="CL317" s="69"/>
      <c r="CM317" s="69"/>
      <c r="CN317" s="69"/>
      <c r="CO317" s="69"/>
      <c r="CP317" s="69"/>
      <c r="CQ317" s="69"/>
      <c r="CR317" s="69"/>
      <c r="CS317" s="69"/>
      <c r="CT317" s="69"/>
      <c r="CU317" s="69"/>
      <c r="CV317" s="69"/>
      <c r="CW317" s="69"/>
      <c r="CX317" s="69"/>
      <c r="CY317" s="69"/>
      <c r="CZ317" s="69"/>
      <c r="DA317" s="69"/>
      <c r="DB317"/>
    </row>
    <row r="318" spans="1:106" s="26" customFormat="1" x14ac:dyDescent="0.25">
      <c r="A318" s="85"/>
      <c r="B318" s="72" t="s">
        <v>34</v>
      </c>
      <c r="C318" s="86"/>
      <c r="D318" s="88">
        <v>3</v>
      </c>
      <c r="E318" s="88">
        <v>3</v>
      </c>
      <c r="F318" s="87"/>
      <c r="G318" s="87"/>
      <c r="H318" s="88"/>
      <c r="I318" s="87"/>
      <c r="J318" s="110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69"/>
      <c r="CB318" s="69"/>
      <c r="CC318" s="69"/>
      <c r="CD318" s="69"/>
      <c r="CE318" s="69"/>
      <c r="CF318" s="69"/>
      <c r="CG318" s="69"/>
      <c r="CH318" s="69"/>
      <c r="CI318" s="69"/>
      <c r="CJ318" s="69"/>
      <c r="CK318" s="69"/>
      <c r="CL318" s="69"/>
      <c r="CM318" s="69"/>
      <c r="CN318" s="69"/>
      <c r="CO318" s="69"/>
      <c r="CP318" s="69"/>
      <c r="CQ318" s="69"/>
      <c r="CR318" s="69"/>
      <c r="CS318" s="69"/>
      <c r="CT318" s="69"/>
      <c r="CU318" s="69"/>
      <c r="CV318" s="69"/>
      <c r="CW318" s="69"/>
      <c r="CX318" s="69"/>
      <c r="CY318" s="69"/>
      <c r="CZ318" s="69"/>
      <c r="DA318" s="69"/>
      <c r="DB318"/>
    </row>
    <row r="319" spans="1:106" s="26" customFormat="1" x14ac:dyDescent="0.25">
      <c r="A319" s="85"/>
      <c r="B319" s="72" t="s">
        <v>36</v>
      </c>
      <c r="C319" s="86"/>
      <c r="D319" s="88">
        <v>5</v>
      </c>
      <c r="E319" s="88">
        <v>5</v>
      </c>
      <c r="F319" s="87"/>
      <c r="G319" s="87"/>
      <c r="H319" s="88"/>
      <c r="I319" s="87"/>
      <c r="J319" s="110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69"/>
      <c r="CB319" s="69"/>
      <c r="CC319" s="69"/>
      <c r="CD319" s="69"/>
      <c r="CE319" s="69"/>
      <c r="CF319" s="69"/>
      <c r="CG319" s="69"/>
      <c r="CH319" s="69"/>
      <c r="CI319" s="69"/>
      <c r="CJ319" s="69"/>
      <c r="CK319" s="69"/>
      <c r="CL319" s="69"/>
      <c r="CM319" s="69"/>
      <c r="CN319" s="69"/>
      <c r="CO319" s="69"/>
      <c r="CP319" s="69"/>
      <c r="CQ319" s="69"/>
      <c r="CR319" s="69"/>
      <c r="CS319" s="69"/>
      <c r="CT319" s="69"/>
      <c r="CU319" s="69"/>
      <c r="CV319" s="69"/>
      <c r="CW319" s="69"/>
      <c r="CX319" s="69"/>
      <c r="CY319" s="69"/>
      <c r="CZ319" s="69"/>
      <c r="DA319" s="69"/>
      <c r="DB319"/>
    </row>
    <row r="320" spans="1:106" s="26" customFormat="1" x14ac:dyDescent="0.25">
      <c r="A320" s="85"/>
      <c r="B320" s="72" t="s">
        <v>19</v>
      </c>
      <c r="C320" s="86"/>
      <c r="D320" s="88">
        <v>1.2</v>
      </c>
      <c r="E320" s="88">
        <v>1.2</v>
      </c>
      <c r="F320" s="87"/>
      <c r="G320" s="87"/>
      <c r="H320" s="88"/>
      <c r="I320" s="87"/>
      <c r="J320" s="110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/>
      <c r="BY320" s="69"/>
      <c r="BZ320" s="69"/>
      <c r="CA320" s="69"/>
      <c r="CB320" s="69"/>
      <c r="CC320" s="69"/>
      <c r="CD320" s="69"/>
      <c r="CE320" s="69"/>
      <c r="CF320" s="69"/>
      <c r="CG320" s="69"/>
      <c r="CH320" s="69"/>
      <c r="CI320" s="69"/>
      <c r="CJ320" s="69"/>
      <c r="CK320" s="69"/>
      <c r="CL320" s="69"/>
      <c r="CM320" s="69"/>
      <c r="CN320" s="69"/>
      <c r="CO320" s="69"/>
      <c r="CP320" s="69"/>
      <c r="CQ320" s="69"/>
      <c r="CR320" s="69"/>
      <c r="CS320" s="69"/>
      <c r="CT320" s="69"/>
      <c r="CU320" s="69"/>
      <c r="CV320" s="69"/>
      <c r="CW320" s="69"/>
      <c r="CX320" s="69"/>
      <c r="CY320" s="69"/>
      <c r="CZ320" s="69"/>
      <c r="DA320" s="69"/>
      <c r="DB320"/>
    </row>
    <row r="321" spans="1:106" s="26" customFormat="1" x14ac:dyDescent="0.25">
      <c r="A321" s="85"/>
      <c r="B321" s="72" t="s">
        <v>17</v>
      </c>
      <c r="C321" s="86"/>
      <c r="D321" s="88">
        <v>160</v>
      </c>
      <c r="E321" s="88">
        <v>160</v>
      </c>
      <c r="F321" s="87"/>
      <c r="G321" s="87"/>
      <c r="H321" s="88"/>
      <c r="I321" s="87"/>
      <c r="J321" s="110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69"/>
      <c r="CH321" s="69"/>
      <c r="CI321" s="69"/>
      <c r="CJ321" s="69"/>
      <c r="CK321" s="69"/>
      <c r="CL321" s="69"/>
      <c r="CM321" s="69"/>
      <c r="CN321" s="69"/>
      <c r="CO321" s="69"/>
      <c r="CP321" s="69"/>
      <c r="CQ321" s="69"/>
      <c r="CR321" s="69"/>
      <c r="CS321" s="69"/>
      <c r="CT321" s="69"/>
      <c r="CU321" s="69"/>
      <c r="CV321" s="69"/>
      <c r="CW321" s="69"/>
      <c r="CX321" s="69"/>
      <c r="CY321" s="69"/>
      <c r="CZ321" s="69"/>
      <c r="DA321" s="69"/>
      <c r="DB321"/>
    </row>
    <row r="322" spans="1:106" s="57" customFormat="1" ht="31.5" x14ac:dyDescent="0.25">
      <c r="A322" s="85" t="s">
        <v>333</v>
      </c>
      <c r="B322" s="72"/>
      <c r="C322" s="86">
        <v>160</v>
      </c>
      <c r="D322" s="86"/>
      <c r="E322" s="103"/>
      <c r="F322" s="86">
        <v>10.9</v>
      </c>
      <c r="G322" s="103">
        <v>11.1</v>
      </c>
      <c r="H322" s="86">
        <v>33.58</v>
      </c>
      <c r="I322" s="103">
        <v>278</v>
      </c>
      <c r="J322" s="110" t="s">
        <v>334</v>
      </c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8"/>
      <c r="BN322" s="68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8"/>
      <c r="BZ322" s="68"/>
      <c r="CA322" s="68"/>
      <c r="CB322" s="68"/>
      <c r="CC322" s="68"/>
      <c r="CD322" s="68"/>
      <c r="CE322" s="68"/>
      <c r="CF322" s="68"/>
      <c r="CG322" s="68"/>
      <c r="CH322" s="68"/>
      <c r="CI322" s="68"/>
      <c r="CJ322" s="68"/>
      <c r="CK322" s="68"/>
      <c r="CL322" s="68"/>
      <c r="CM322" s="68"/>
      <c r="CN322" s="68"/>
      <c r="CO322" s="68"/>
      <c r="CP322" s="68"/>
      <c r="CQ322" s="68"/>
      <c r="CR322" s="68"/>
      <c r="CS322" s="68"/>
      <c r="CT322" s="68"/>
      <c r="CU322" s="68"/>
      <c r="CV322" s="68"/>
      <c r="CW322" s="68"/>
      <c r="CX322" s="68"/>
      <c r="CY322" s="68"/>
      <c r="CZ322" s="68"/>
      <c r="DA322" s="68"/>
      <c r="DB322" s="55"/>
    </row>
    <row r="323" spans="1:106" s="57" customFormat="1" x14ac:dyDescent="0.25">
      <c r="A323" s="85"/>
      <c r="B323" s="72" t="s">
        <v>37</v>
      </c>
      <c r="C323" s="86"/>
      <c r="D323" s="86">
        <v>41.78</v>
      </c>
      <c r="E323" s="103">
        <v>41.78</v>
      </c>
      <c r="F323" s="86"/>
      <c r="G323" s="103"/>
      <c r="H323" s="86"/>
      <c r="I323" s="103"/>
      <c r="J323" s="110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8"/>
      <c r="BN323" s="68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8"/>
      <c r="BZ323" s="68"/>
      <c r="CA323" s="68"/>
      <c r="CB323" s="68"/>
      <c r="CC323" s="68"/>
      <c r="CD323" s="68"/>
      <c r="CE323" s="68"/>
      <c r="CF323" s="68"/>
      <c r="CG323" s="68"/>
      <c r="CH323" s="68"/>
      <c r="CI323" s="68"/>
      <c r="CJ323" s="68"/>
      <c r="CK323" s="68"/>
      <c r="CL323" s="68"/>
      <c r="CM323" s="68"/>
      <c r="CN323" s="68"/>
      <c r="CO323" s="68"/>
      <c r="CP323" s="68"/>
      <c r="CQ323" s="68"/>
      <c r="CR323" s="68"/>
      <c r="CS323" s="68"/>
      <c r="CT323" s="68"/>
      <c r="CU323" s="68"/>
      <c r="CV323" s="68"/>
      <c r="CW323" s="68"/>
      <c r="CX323" s="68"/>
      <c r="CY323" s="68"/>
      <c r="CZ323" s="68"/>
      <c r="DA323" s="68"/>
      <c r="DB323" s="55"/>
    </row>
    <row r="324" spans="1:106" s="57" customFormat="1" x14ac:dyDescent="0.25">
      <c r="A324" s="85"/>
      <c r="B324" s="72" t="s">
        <v>110</v>
      </c>
      <c r="C324" s="86"/>
      <c r="D324" s="86"/>
      <c r="E324" s="103">
        <v>29</v>
      </c>
      <c r="F324" s="86"/>
      <c r="G324" s="103"/>
      <c r="H324" s="86"/>
      <c r="I324" s="103"/>
      <c r="J324" s="110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8"/>
      <c r="BN324" s="68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68"/>
      <c r="CF324" s="68"/>
      <c r="CG324" s="68"/>
      <c r="CH324" s="68"/>
      <c r="CI324" s="68"/>
      <c r="CJ324" s="68"/>
      <c r="CK324" s="68"/>
      <c r="CL324" s="68"/>
      <c r="CM324" s="68"/>
      <c r="CN324" s="68"/>
      <c r="CO324" s="68"/>
      <c r="CP324" s="68"/>
      <c r="CQ324" s="68"/>
      <c r="CR324" s="68"/>
      <c r="CS324" s="68"/>
      <c r="CT324" s="68"/>
      <c r="CU324" s="68"/>
      <c r="CV324" s="68"/>
      <c r="CW324" s="68"/>
      <c r="CX324" s="68"/>
      <c r="CY324" s="68"/>
      <c r="CZ324" s="68"/>
      <c r="DA324" s="68"/>
      <c r="DB324" s="55"/>
    </row>
    <row r="325" spans="1:106" s="57" customFormat="1" x14ac:dyDescent="0.25">
      <c r="A325" s="85"/>
      <c r="B325" s="72" t="s">
        <v>30</v>
      </c>
      <c r="C325" s="86"/>
      <c r="D325" s="86">
        <v>153.30000000000001</v>
      </c>
      <c r="E325" s="103">
        <v>107.2</v>
      </c>
      <c r="F325" s="86"/>
      <c r="G325" s="103"/>
      <c r="H325" s="86"/>
      <c r="I325" s="103"/>
      <c r="J325" s="110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8"/>
      <c r="CW325" s="68"/>
      <c r="CX325" s="68"/>
      <c r="CY325" s="68"/>
      <c r="CZ325" s="68"/>
      <c r="DA325" s="68"/>
      <c r="DB325" s="55"/>
    </row>
    <row r="326" spans="1:106" s="57" customFormat="1" x14ac:dyDescent="0.25">
      <c r="A326" s="85"/>
      <c r="B326" s="72" t="s">
        <v>33</v>
      </c>
      <c r="C326" s="86"/>
      <c r="D326" s="86">
        <v>16.18</v>
      </c>
      <c r="E326" s="103">
        <v>13.59</v>
      </c>
      <c r="F326" s="86"/>
      <c r="G326" s="103"/>
      <c r="H326" s="86"/>
      <c r="I326" s="103"/>
      <c r="J326" s="110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8"/>
      <c r="BZ326" s="68"/>
      <c r="CA326" s="68"/>
      <c r="CB326" s="68"/>
      <c r="CC326" s="68"/>
      <c r="CD326" s="68"/>
      <c r="CE326" s="68"/>
      <c r="CF326" s="68"/>
      <c r="CG326" s="68"/>
      <c r="CH326" s="68"/>
      <c r="CI326" s="68"/>
      <c r="CJ326" s="68"/>
      <c r="CK326" s="68"/>
      <c r="CL326" s="68"/>
      <c r="CM326" s="68"/>
      <c r="CN326" s="68"/>
      <c r="CO326" s="68"/>
      <c r="CP326" s="68"/>
      <c r="CQ326" s="68"/>
      <c r="CR326" s="68"/>
      <c r="CS326" s="68"/>
      <c r="CT326" s="68"/>
      <c r="CU326" s="68"/>
      <c r="CV326" s="68"/>
      <c r="CW326" s="68"/>
      <c r="CX326" s="68"/>
      <c r="CY326" s="68"/>
      <c r="CZ326" s="68"/>
      <c r="DA326" s="68"/>
      <c r="DB326" s="55"/>
    </row>
    <row r="327" spans="1:106" s="57" customFormat="1" x14ac:dyDescent="0.25">
      <c r="A327" s="85"/>
      <c r="B327" s="72" t="s">
        <v>34</v>
      </c>
      <c r="C327" s="86"/>
      <c r="D327" s="86">
        <v>5.33</v>
      </c>
      <c r="E327" s="103">
        <v>5.33</v>
      </c>
      <c r="F327" s="86"/>
      <c r="G327" s="103"/>
      <c r="H327" s="86"/>
      <c r="I327" s="103"/>
      <c r="J327" s="110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8"/>
      <c r="BN327" s="68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8"/>
      <c r="BZ327" s="68"/>
      <c r="CA327" s="68"/>
      <c r="CB327" s="68"/>
      <c r="CC327" s="68"/>
      <c r="CD327" s="68"/>
      <c r="CE327" s="68"/>
      <c r="CF327" s="68"/>
      <c r="CG327" s="68"/>
      <c r="CH327" s="68"/>
      <c r="CI327" s="68"/>
      <c r="CJ327" s="68"/>
      <c r="CK327" s="68"/>
      <c r="CL327" s="68"/>
      <c r="CM327" s="68"/>
      <c r="CN327" s="68"/>
      <c r="CO327" s="68"/>
      <c r="CP327" s="68"/>
      <c r="CQ327" s="68"/>
      <c r="CR327" s="68"/>
      <c r="CS327" s="68"/>
      <c r="CT327" s="68"/>
      <c r="CU327" s="68"/>
      <c r="CV327" s="68"/>
      <c r="CW327" s="68"/>
      <c r="CX327" s="68"/>
      <c r="CY327" s="68"/>
      <c r="CZ327" s="68"/>
      <c r="DA327" s="68"/>
      <c r="DB327" s="55"/>
    </row>
    <row r="328" spans="1:106" s="57" customFormat="1" x14ac:dyDescent="0.25">
      <c r="A328" s="85"/>
      <c r="B328" s="72" t="s">
        <v>39</v>
      </c>
      <c r="C328" s="86"/>
      <c r="D328" s="86">
        <v>1.33</v>
      </c>
      <c r="E328" s="103">
        <v>1.33</v>
      </c>
      <c r="F328" s="86" t="s">
        <v>377</v>
      </c>
      <c r="G328" s="103"/>
      <c r="H328" s="86"/>
      <c r="I328" s="103"/>
      <c r="J328" s="110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8"/>
      <c r="BN328" s="68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/>
      <c r="CD328" s="68"/>
      <c r="CE328" s="68"/>
      <c r="CF328" s="68"/>
      <c r="CG328" s="68"/>
      <c r="CH328" s="68"/>
      <c r="CI328" s="68"/>
      <c r="CJ328" s="68"/>
      <c r="CK328" s="68"/>
      <c r="CL328" s="68"/>
      <c r="CM328" s="68"/>
      <c r="CN328" s="68"/>
      <c r="CO328" s="68"/>
      <c r="CP328" s="68"/>
      <c r="CQ328" s="68"/>
      <c r="CR328" s="68"/>
      <c r="CS328" s="68"/>
      <c r="CT328" s="68"/>
      <c r="CU328" s="68"/>
      <c r="CV328" s="68"/>
      <c r="CW328" s="68"/>
      <c r="CX328" s="68"/>
      <c r="CY328" s="68"/>
      <c r="CZ328" s="68"/>
      <c r="DA328" s="68"/>
      <c r="DB328" s="55"/>
    </row>
    <row r="329" spans="1:106" s="57" customFormat="1" x14ac:dyDescent="0.25">
      <c r="A329" s="85"/>
      <c r="B329" s="72" t="s">
        <v>335</v>
      </c>
      <c r="C329" s="86"/>
      <c r="D329" s="86"/>
      <c r="E329" s="103">
        <v>131</v>
      </c>
      <c r="F329" s="86"/>
      <c r="G329" s="103"/>
      <c r="H329" s="86"/>
      <c r="I329" s="103"/>
      <c r="J329" s="110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68"/>
      <c r="CF329" s="68"/>
      <c r="CG329" s="68"/>
      <c r="CH329" s="68"/>
      <c r="CI329" s="68"/>
      <c r="CJ329" s="68"/>
      <c r="CK329" s="68"/>
      <c r="CL329" s="68"/>
      <c r="CM329" s="68"/>
      <c r="CN329" s="68"/>
      <c r="CO329" s="68"/>
      <c r="CP329" s="68"/>
      <c r="CQ329" s="68"/>
      <c r="CR329" s="68"/>
      <c r="CS329" s="68"/>
      <c r="CT329" s="68"/>
      <c r="CU329" s="68"/>
      <c r="CV329" s="68"/>
      <c r="CW329" s="68"/>
      <c r="CX329" s="68"/>
      <c r="CY329" s="68"/>
      <c r="CZ329" s="68"/>
      <c r="DA329" s="68"/>
      <c r="DB329" s="55"/>
    </row>
    <row r="330" spans="1:106" s="58" customFormat="1" x14ac:dyDescent="0.25">
      <c r="A330" s="85" t="s">
        <v>331</v>
      </c>
      <c r="B330" s="72"/>
      <c r="C330" s="86">
        <v>180</v>
      </c>
      <c r="D330" s="74"/>
      <c r="E330" s="88"/>
      <c r="F330" s="87"/>
      <c r="G330" s="88"/>
      <c r="H330" s="74">
        <v>10</v>
      </c>
      <c r="I330" s="87">
        <v>40</v>
      </c>
      <c r="J330" s="110" t="s">
        <v>336</v>
      </c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  <c r="BB330" s="62"/>
      <c r="BC330" s="62"/>
      <c r="BD330" s="62"/>
      <c r="BE330" s="62"/>
      <c r="BF330" s="62"/>
      <c r="BG330" s="62"/>
      <c r="BH330" s="62"/>
      <c r="BI330" s="62"/>
      <c r="BJ330" s="62"/>
      <c r="BK330" s="62"/>
      <c r="BL330" s="62"/>
      <c r="BM330" s="62"/>
      <c r="BN330" s="62"/>
      <c r="BO330" s="62"/>
      <c r="BP330" s="62"/>
      <c r="BQ330" s="62"/>
      <c r="BR330" s="62"/>
      <c r="BS330" s="62"/>
      <c r="BT330" s="62"/>
      <c r="BU330" s="62"/>
      <c r="BV330" s="62"/>
      <c r="BW330" s="62"/>
      <c r="BX330" s="62"/>
      <c r="BY330" s="62"/>
      <c r="BZ330" s="62"/>
      <c r="CA330" s="62"/>
      <c r="CB330" s="62"/>
      <c r="CC330" s="62"/>
      <c r="CD330" s="62"/>
      <c r="CE330" s="62"/>
      <c r="CF330" s="62"/>
      <c r="CG330" s="62"/>
      <c r="CH330" s="62"/>
      <c r="CI330" s="62"/>
      <c r="CJ330" s="62"/>
      <c r="CK330" s="62"/>
      <c r="CL330" s="62"/>
      <c r="CM330" s="62"/>
      <c r="CN330" s="62"/>
      <c r="CO330" s="62"/>
      <c r="CP330" s="62"/>
      <c r="CQ330" s="62"/>
      <c r="CR330" s="62"/>
      <c r="CS330" s="62"/>
      <c r="CT330" s="62"/>
      <c r="CU330" s="62"/>
      <c r="CV330" s="62"/>
      <c r="CW330" s="62"/>
      <c r="CX330" s="62"/>
      <c r="CY330" s="62"/>
      <c r="CZ330" s="62"/>
      <c r="DA330" s="62"/>
      <c r="DB330" s="56"/>
    </row>
    <row r="331" spans="1:106" s="58" customFormat="1" x14ac:dyDescent="0.25">
      <c r="A331" s="85"/>
      <c r="B331" s="72" t="s">
        <v>70</v>
      </c>
      <c r="C331" s="86"/>
      <c r="D331" s="74">
        <v>21.6</v>
      </c>
      <c r="E331" s="88">
        <v>21.6</v>
      </c>
      <c r="F331" s="87"/>
      <c r="G331" s="88"/>
      <c r="H331" s="74"/>
      <c r="I331" s="87"/>
      <c r="J331" s="110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  <c r="BV331" s="62"/>
      <c r="BW331" s="62"/>
      <c r="BX331" s="62"/>
      <c r="BY331" s="62"/>
      <c r="BZ331" s="62"/>
      <c r="CA331" s="62"/>
      <c r="CB331" s="62"/>
      <c r="CC331" s="62"/>
      <c r="CD331" s="62"/>
      <c r="CE331" s="62"/>
      <c r="CF331" s="62"/>
      <c r="CG331" s="62"/>
      <c r="CH331" s="62"/>
      <c r="CI331" s="62"/>
      <c r="CJ331" s="62"/>
      <c r="CK331" s="62"/>
      <c r="CL331" s="62"/>
      <c r="CM331" s="62"/>
      <c r="CN331" s="62"/>
      <c r="CO331" s="62"/>
      <c r="CP331" s="62"/>
      <c r="CQ331" s="62"/>
      <c r="CR331" s="62"/>
      <c r="CS331" s="62"/>
      <c r="CT331" s="62"/>
      <c r="CU331" s="62"/>
      <c r="CV331" s="62"/>
      <c r="CW331" s="62"/>
      <c r="CX331" s="62"/>
      <c r="CY331" s="62"/>
      <c r="CZ331" s="62"/>
      <c r="DA331" s="62"/>
      <c r="DB331" s="56"/>
    </row>
    <row r="332" spans="1:106" s="58" customFormat="1" x14ac:dyDescent="0.25">
      <c r="A332" s="85"/>
      <c r="B332" s="72" t="s">
        <v>52</v>
      </c>
      <c r="C332" s="86"/>
      <c r="D332" s="74">
        <v>180</v>
      </c>
      <c r="E332" s="88">
        <v>180</v>
      </c>
      <c r="F332" s="87"/>
      <c r="G332" s="88"/>
      <c r="H332" s="74"/>
      <c r="I332" s="87"/>
      <c r="J332" s="110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  <c r="BB332" s="62"/>
      <c r="BC332" s="62"/>
      <c r="BD332" s="62"/>
      <c r="BE332" s="62"/>
      <c r="BF332" s="62"/>
      <c r="BG332" s="62"/>
      <c r="BH332" s="62"/>
      <c r="BI332" s="62"/>
      <c r="BJ332" s="62"/>
      <c r="BK332" s="62"/>
      <c r="BL332" s="62"/>
      <c r="BM332" s="62"/>
      <c r="BN332" s="62"/>
      <c r="BO332" s="62"/>
      <c r="BP332" s="62"/>
      <c r="BQ332" s="62"/>
      <c r="BR332" s="62"/>
      <c r="BS332" s="62"/>
      <c r="BT332" s="62"/>
      <c r="BU332" s="62"/>
      <c r="BV332" s="62"/>
      <c r="BW332" s="62"/>
      <c r="BX332" s="62"/>
      <c r="BY332" s="62"/>
      <c r="BZ332" s="62"/>
      <c r="CA332" s="62"/>
      <c r="CB332" s="62"/>
      <c r="CC332" s="62"/>
      <c r="CD332" s="62"/>
      <c r="CE332" s="62"/>
      <c r="CF332" s="62"/>
      <c r="CG332" s="62"/>
      <c r="CH332" s="62"/>
      <c r="CI332" s="62"/>
      <c r="CJ332" s="62"/>
      <c r="CK332" s="62"/>
      <c r="CL332" s="62"/>
      <c r="CM332" s="62"/>
      <c r="CN332" s="62"/>
      <c r="CO332" s="62"/>
      <c r="CP332" s="62"/>
      <c r="CQ332" s="62"/>
      <c r="CR332" s="62"/>
      <c r="CS332" s="62"/>
      <c r="CT332" s="62"/>
      <c r="CU332" s="62"/>
      <c r="CV332" s="62"/>
      <c r="CW332" s="62"/>
      <c r="CX332" s="62"/>
      <c r="CY332" s="62"/>
      <c r="CZ332" s="62"/>
      <c r="DA332" s="62"/>
      <c r="DB332" s="56"/>
    </row>
    <row r="333" spans="1:106" s="58" customFormat="1" x14ac:dyDescent="0.25">
      <c r="A333" s="85"/>
      <c r="B333" s="72" t="s">
        <v>18</v>
      </c>
      <c r="C333" s="86"/>
      <c r="D333" s="74">
        <v>5</v>
      </c>
      <c r="E333" s="88">
        <v>5</v>
      </c>
      <c r="F333" s="87"/>
      <c r="G333" s="88"/>
      <c r="H333" s="74"/>
      <c r="I333" s="87"/>
      <c r="J333" s="110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  <c r="BB333" s="62"/>
      <c r="BC333" s="62"/>
      <c r="BD333" s="62"/>
      <c r="BE333" s="62"/>
      <c r="BF333" s="62"/>
      <c r="BG333" s="62"/>
      <c r="BH333" s="62"/>
      <c r="BI333" s="62"/>
      <c r="BJ333" s="62"/>
      <c r="BK333" s="62"/>
      <c r="BL333" s="62"/>
      <c r="BM333" s="62"/>
      <c r="BN333" s="62"/>
      <c r="BO333" s="62"/>
      <c r="BP333" s="62"/>
      <c r="BQ333" s="62"/>
      <c r="BR333" s="62"/>
      <c r="BS333" s="62"/>
      <c r="BT333" s="62"/>
      <c r="BU333" s="62"/>
      <c r="BV333" s="62"/>
      <c r="BW333" s="62"/>
      <c r="BX333" s="62"/>
      <c r="BY333" s="62"/>
      <c r="BZ333" s="62"/>
      <c r="CA333" s="62"/>
      <c r="CB333" s="62"/>
      <c r="CC333" s="62"/>
      <c r="CD333" s="62"/>
      <c r="CE333" s="62"/>
      <c r="CF333" s="62"/>
      <c r="CG333" s="62"/>
      <c r="CH333" s="62"/>
      <c r="CI333" s="62"/>
      <c r="CJ333" s="62"/>
      <c r="CK333" s="62"/>
      <c r="CL333" s="62"/>
      <c r="CM333" s="62"/>
      <c r="CN333" s="62"/>
      <c r="CO333" s="62"/>
      <c r="CP333" s="62"/>
      <c r="CQ333" s="62"/>
      <c r="CR333" s="62"/>
      <c r="CS333" s="62"/>
      <c r="CT333" s="62"/>
      <c r="CU333" s="62"/>
      <c r="CV333" s="62"/>
      <c r="CW333" s="62"/>
      <c r="CX333" s="62"/>
      <c r="CY333" s="62"/>
      <c r="CZ333" s="62"/>
      <c r="DA333" s="62"/>
      <c r="DB333" s="56"/>
    </row>
    <row r="334" spans="1:106" ht="16.5" thickBot="1" x14ac:dyDescent="0.3">
      <c r="A334" s="127" t="s">
        <v>46</v>
      </c>
      <c r="B334" s="128"/>
      <c r="C334" s="129">
        <v>37.5</v>
      </c>
      <c r="D334" s="130">
        <v>37.5</v>
      </c>
      <c r="E334" s="130">
        <v>37.5</v>
      </c>
      <c r="F334" s="131">
        <v>1.8</v>
      </c>
      <c r="G334" s="131">
        <v>0.4</v>
      </c>
      <c r="H334" s="131">
        <v>18</v>
      </c>
      <c r="I334" s="131">
        <v>82.5</v>
      </c>
      <c r="J334" s="246"/>
    </row>
    <row r="335" spans="1:106" ht="16.5" thickBot="1" x14ac:dyDescent="0.3">
      <c r="A335" s="100" t="s">
        <v>26</v>
      </c>
      <c r="B335" s="101"/>
      <c r="C335" s="102">
        <v>632.5</v>
      </c>
      <c r="D335" s="132"/>
      <c r="E335" s="83"/>
      <c r="F335" s="84">
        <f>SUM(F308:F334)</f>
        <v>18.05</v>
      </c>
      <c r="G335" s="84">
        <f t="shared" ref="G335:I335" si="1">SUM(G308:G334)</f>
        <v>20.399999999999999</v>
      </c>
      <c r="H335" s="84">
        <f t="shared" si="1"/>
        <v>93.88</v>
      </c>
      <c r="I335" s="84">
        <f t="shared" si="1"/>
        <v>631.6</v>
      </c>
      <c r="J335" s="212"/>
    </row>
    <row r="336" spans="1:106" x14ac:dyDescent="0.25">
      <c r="A336" s="105"/>
      <c r="B336" s="106" t="s">
        <v>47</v>
      </c>
      <c r="C336" s="182"/>
      <c r="D336" s="285"/>
      <c r="E336" s="75"/>
      <c r="F336" s="75"/>
      <c r="G336" s="286"/>
      <c r="H336" s="75"/>
      <c r="I336" s="286"/>
      <c r="J336" s="110"/>
    </row>
    <row r="337" spans="1:153" x14ac:dyDescent="0.25">
      <c r="A337" s="90" t="s">
        <v>71</v>
      </c>
      <c r="B337" s="64"/>
      <c r="C337" s="91">
        <v>21</v>
      </c>
      <c r="D337" s="70"/>
      <c r="E337" s="91"/>
      <c r="F337" s="95">
        <v>3.2</v>
      </c>
      <c r="G337" s="95">
        <v>5.5</v>
      </c>
      <c r="H337" s="95">
        <v>36</v>
      </c>
      <c r="I337" s="67">
        <v>206</v>
      </c>
      <c r="J337" s="81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</row>
    <row r="338" spans="1:153" ht="15.75" customHeight="1" x14ac:dyDescent="0.25">
      <c r="A338" s="90" t="s">
        <v>339</v>
      </c>
      <c r="B338" s="271"/>
      <c r="C338" s="91"/>
      <c r="D338" s="70">
        <v>21</v>
      </c>
      <c r="E338" s="91">
        <v>21</v>
      </c>
      <c r="F338" s="95"/>
      <c r="G338" s="95"/>
      <c r="H338" s="95"/>
      <c r="I338" s="67"/>
      <c r="J338" s="81"/>
    </row>
    <row r="339" spans="1:153" s="38" customFormat="1" ht="15" x14ac:dyDescent="0.25">
      <c r="A339" s="121" t="s">
        <v>251</v>
      </c>
      <c r="B339" s="122"/>
      <c r="C339" s="123">
        <v>110</v>
      </c>
      <c r="D339" s="125"/>
      <c r="E339" s="124"/>
      <c r="F339" s="125">
        <v>2.5</v>
      </c>
      <c r="G339" s="124">
        <v>2.75</v>
      </c>
      <c r="H339" s="125">
        <v>4</v>
      </c>
      <c r="I339" s="124">
        <v>51</v>
      </c>
      <c r="J339" s="133" t="s">
        <v>252</v>
      </c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  <c r="BH339" s="96"/>
      <c r="BI339" s="96"/>
      <c r="BJ339" s="96"/>
      <c r="BK339" s="96"/>
      <c r="BL339" s="96"/>
      <c r="BM339" s="96"/>
      <c r="BN339" s="96"/>
      <c r="BO339" s="96"/>
      <c r="BP339" s="96"/>
      <c r="BQ339" s="96"/>
      <c r="BR339" s="96"/>
      <c r="BS339" s="96"/>
      <c r="BT339" s="96"/>
      <c r="BU339" s="96"/>
      <c r="BV339" s="96"/>
      <c r="BW339" s="96"/>
      <c r="BX339" s="96"/>
      <c r="BY339" s="96"/>
      <c r="BZ339" s="96"/>
      <c r="CA339" s="96"/>
      <c r="CB339" s="96"/>
      <c r="CC339" s="96"/>
      <c r="CD339" s="96"/>
      <c r="CE339" s="96"/>
      <c r="CF339" s="96"/>
      <c r="CG339" s="96"/>
      <c r="CH339" s="96"/>
      <c r="CI339" s="96"/>
      <c r="CJ339" s="96"/>
      <c r="CK339" s="96"/>
      <c r="CL339" s="96"/>
      <c r="CM339" s="96"/>
      <c r="CN339" s="96"/>
      <c r="CO339" s="96"/>
      <c r="CP339" s="96"/>
      <c r="CQ339" s="96"/>
      <c r="CR339" s="96"/>
      <c r="CS339" s="96"/>
      <c r="CT339" s="96"/>
      <c r="CU339" s="96"/>
      <c r="CV339" s="96"/>
      <c r="CW339" s="96"/>
      <c r="CX339" s="96"/>
      <c r="CY339" s="96"/>
      <c r="CZ339" s="96"/>
      <c r="DA339" s="96"/>
    </row>
    <row r="340" spans="1:153" s="38" customFormat="1" ht="15" x14ac:dyDescent="0.25">
      <c r="A340" s="121"/>
      <c r="B340" s="122" t="s">
        <v>57</v>
      </c>
      <c r="C340" s="123"/>
      <c r="D340" s="125">
        <v>115.9</v>
      </c>
      <c r="E340" s="124">
        <v>110</v>
      </c>
      <c r="F340" s="126"/>
      <c r="G340" s="124"/>
      <c r="H340" s="125"/>
      <c r="I340" s="126"/>
      <c r="J340" s="248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  <c r="BH340" s="96"/>
      <c r="BI340" s="96"/>
      <c r="BJ340" s="96"/>
      <c r="BK340" s="96"/>
      <c r="BL340" s="96"/>
      <c r="BM340" s="96"/>
      <c r="BN340" s="96"/>
      <c r="BO340" s="96"/>
      <c r="BP340" s="96"/>
      <c r="BQ340" s="96"/>
      <c r="BR340" s="96"/>
      <c r="BS340" s="96"/>
      <c r="BT340" s="96"/>
      <c r="BU340" s="96"/>
      <c r="BV340" s="96"/>
      <c r="BW340" s="96"/>
      <c r="BX340" s="96"/>
      <c r="BY340" s="96"/>
      <c r="BZ340" s="96"/>
      <c r="CA340" s="96"/>
      <c r="CB340" s="96"/>
      <c r="CC340" s="96"/>
      <c r="CD340" s="96"/>
      <c r="CE340" s="96"/>
      <c r="CF340" s="96"/>
      <c r="CG340" s="96"/>
      <c r="CH340" s="96"/>
      <c r="CI340" s="96"/>
      <c r="CJ340" s="96"/>
      <c r="CK340" s="96"/>
      <c r="CL340" s="96"/>
      <c r="CM340" s="96"/>
      <c r="CN340" s="96"/>
      <c r="CO340" s="96"/>
      <c r="CP340" s="96"/>
      <c r="CQ340" s="96"/>
      <c r="CR340" s="96"/>
      <c r="CS340" s="96"/>
      <c r="CT340" s="96"/>
      <c r="CU340" s="96"/>
      <c r="CV340" s="96"/>
      <c r="CW340" s="96"/>
      <c r="CX340" s="96"/>
      <c r="CY340" s="96"/>
      <c r="CZ340" s="96"/>
      <c r="DA340" s="96"/>
    </row>
    <row r="341" spans="1:153" s="35" customFormat="1" x14ac:dyDescent="0.25">
      <c r="A341" s="90"/>
      <c r="B341" s="64"/>
      <c r="C341" s="97"/>
      <c r="D341" s="70"/>
      <c r="E341" s="91"/>
      <c r="F341" s="125"/>
      <c r="G341" s="124"/>
      <c r="H341" s="125"/>
      <c r="I341" s="124"/>
      <c r="J341" s="110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  <c r="BH341" s="96"/>
      <c r="BI341" s="96"/>
      <c r="BJ341" s="96"/>
      <c r="BK341" s="96"/>
      <c r="BL341" s="96"/>
      <c r="BM341" s="96"/>
      <c r="BN341" s="96"/>
      <c r="BO341" s="96"/>
      <c r="BP341" s="96"/>
      <c r="BQ341" s="96"/>
      <c r="BR341" s="96"/>
      <c r="BS341" s="96"/>
      <c r="BT341" s="96"/>
      <c r="BU341" s="96"/>
      <c r="BV341" s="96"/>
      <c r="BW341" s="96"/>
      <c r="BX341" s="96"/>
      <c r="BY341" s="96"/>
      <c r="BZ341" s="96"/>
      <c r="CA341" s="96"/>
      <c r="CB341" s="96"/>
      <c r="CC341" s="96"/>
      <c r="CD341" s="96"/>
      <c r="CE341" s="96"/>
      <c r="CF341" s="96"/>
      <c r="CG341" s="96"/>
      <c r="CH341" s="96"/>
      <c r="CI341" s="96"/>
      <c r="CJ341" s="96"/>
      <c r="CK341" s="96"/>
      <c r="CL341" s="96"/>
      <c r="CM341" s="96"/>
      <c r="CN341" s="96"/>
      <c r="CO341" s="96"/>
      <c r="CP341" s="96"/>
      <c r="CQ341" s="96"/>
      <c r="CR341" s="96"/>
      <c r="CS341" s="96"/>
      <c r="CT341" s="96"/>
      <c r="CU341" s="96"/>
      <c r="CV341" s="96"/>
      <c r="CW341" s="96"/>
      <c r="CX341" s="96"/>
      <c r="CY341" s="96"/>
      <c r="CZ341" s="96"/>
      <c r="DA341" s="96"/>
    </row>
    <row r="342" spans="1:153" s="35" customFormat="1" x14ac:dyDescent="0.25">
      <c r="A342" s="85" t="s">
        <v>418</v>
      </c>
      <c r="B342" s="64"/>
      <c r="C342" s="97" t="s">
        <v>256</v>
      </c>
      <c r="D342" s="70"/>
      <c r="E342" s="91"/>
      <c r="F342" s="125">
        <v>9.5</v>
      </c>
      <c r="G342" s="124">
        <v>9.8000000000000007</v>
      </c>
      <c r="H342" s="125">
        <v>27</v>
      </c>
      <c r="I342" s="124">
        <f>(F342*4)+(G342*9)+(H342*4)</f>
        <v>234.2</v>
      </c>
      <c r="J342" s="110" t="s">
        <v>435</v>
      </c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  <c r="BH342" s="96"/>
      <c r="BI342" s="96"/>
      <c r="BJ342" s="96"/>
      <c r="BK342" s="96"/>
      <c r="BL342" s="96"/>
      <c r="BM342" s="96"/>
      <c r="BN342" s="96"/>
      <c r="BO342" s="96"/>
      <c r="BP342" s="96"/>
      <c r="BQ342" s="96"/>
      <c r="BR342" s="96"/>
      <c r="BS342" s="96"/>
      <c r="BT342" s="96"/>
      <c r="BU342" s="96"/>
      <c r="BV342" s="96"/>
      <c r="BW342" s="96"/>
      <c r="BX342" s="96"/>
      <c r="BY342" s="96"/>
      <c r="BZ342" s="96"/>
      <c r="CA342" s="96"/>
      <c r="CB342" s="96"/>
      <c r="CC342" s="96"/>
      <c r="CD342" s="96"/>
      <c r="CE342" s="96"/>
      <c r="CF342" s="96"/>
      <c r="CG342" s="96"/>
      <c r="CH342" s="96"/>
      <c r="CI342" s="96"/>
      <c r="CJ342" s="96"/>
      <c r="CK342" s="96"/>
      <c r="CL342" s="96"/>
      <c r="CM342" s="96"/>
      <c r="CN342" s="96"/>
      <c r="CO342" s="96"/>
      <c r="CP342" s="96"/>
      <c r="CQ342" s="96"/>
      <c r="CR342" s="96"/>
      <c r="CS342" s="96"/>
      <c r="CT342" s="96"/>
      <c r="CU342" s="96"/>
      <c r="CV342" s="96"/>
      <c r="CW342" s="96"/>
      <c r="CX342" s="96"/>
      <c r="CY342" s="96"/>
      <c r="CZ342" s="96"/>
      <c r="DA342" s="96"/>
    </row>
    <row r="343" spans="1:153" s="35" customFormat="1" x14ac:dyDescent="0.25">
      <c r="A343" s="90"/>
      <c r="B343" s="297" t="s">
        <v>73</v>
      </c>
      <c r="C343" s="97"/>
      <c r="D343" s="70">
        <v>73.569999999999993</v>
      </c>
      <c r="E343" s="91">
        <v>73.569999999999993</v>
      </c>
      <c r="F343" s="67"/>
      <c r="G343" s="95"/>
      <c r="H343" s="67"/>
      <c r="I343" s="95"/>
      <c r="J343" s="110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  <c r="BH343" s="96"/>
      <c r="BI343" s="96"/>
      <c r="BJ343" s="96"/>
      <c r="BK343" s="96"/>
      <c r="BL343" s="96"/>
      <c r="BM343" s="96"/>
      <c r="BN343" s="96"/>
      <c r="BO343" s="96"/>
      <c r="BP343" s="96"/>
      <c r="BQ343" s="96"/>
      <c r="BR343" s="96"/>
      <c r="BS343" s="96"/>
      <c r="BT343" s="96"/>
      <c r="BU343" s="96"/>
      <c r="BV343" s="96"/>
      <c r="BW343" s="96"/>
      <c r="BX343" s="96"/>
      <c r="BY343" s="96"/>
      <c r="BZ343" s="96"/>
      <c r="CA343" s="96"/>
      <c r="CB343" s="96"/>
      <c r="CC343" s="96"/>
      <c r="CD343" s="96"/>
      <c r="CE343" s="96"/>
      <c r="CF343" s="96"/>
      <c r="CG343" s="96"/>
      <c r="CH343" s="96"/>
      <c r="CI343" s="96"/>
      <c r="CJ343" s="96"/>
      <c r="CK343" s="96"/>
      <c r="CL343" s="96"/>
      <c r="CM343" s="96"/>
      <c r="CN343" s="96"/>
      <c r="CO343" s="96"/>
      <c r="CP343" s="96"/>
      <c r="CQ343" s="96"/>
      <c r="CR343" s="96"/>
      <c r="CS343" s="96"/>
      <c r="CT343" s="96"/>
      <c r="CU343" s="96"/>
      <c r="CV343" s="96"/>
      <c r="CW343" s="96"/>
      <c r="CX343" s="96"/>
      <c r="CY343" s="96"/>
      <c r="CZ343" s="96"/>
      <c r="DA343" s="96"/>
    </row>
    <row r="344" spans="1:153" s="35" customFormat="1" x14ac:dyDescent="0.25">
      <c r="A344" s="90"/>
      <c r="B344" s="297" t="s">
        <v>18</v>
      </c>
      <c r="C344" s="97"/>
      <c r="D344" s="70">
        <v>13</v>
      </c>
      <c r="E344" s="91">
        <v>13</v>
      </c>
      <c r="F344" s="67"/>
      <c r="G344" s="95"/>
      <c r="H344" s="67"/>
      <c r="I344" s="95"/>
      <c r="J344" s="110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  <c r="BH344" s="96"/>
      <c r="BI344" s="96"/>
      <c r="BJ344" s="96"/>
      <c r="BK344" s="96"/>
      <c r="BL344" s="96"/>
      <c r="BM344" s="96"/>
      <c r="BN344" s="96"/>
      <c r="BO344" s="96"/>
      <c r="BP344" s="96"/>
      <c r="BQ344" s="96"/>
      <c r="BR344" s="96"/>
      <c r="BS344" s="96"/>
      <c r="BT344" s="96"/>
      <c r="BU344" s="96"/>
      <c r="BV344" s="96"/>
      <c r="BW344" s="96"/>
      <c r="BX344" s="96"/>
      <c r="BY344" s="96"/>
      <c r="BZ344" s="96"/>
      <c r="CA344" s="96"/>
      <c r="CB344" s="96"/>
      <c r="CC344" s="96"/>
      <c r="CD344" s="96"/>
      <c r="CE344" s="96"/>
      <c r="CF344" s="96"/>
      <c r="CG344" s="96"/>
      <c r="CH344" s="96"/>
      <c r="CI344" s="96"/>
      <c r="CJ344" s="96"/>
      <c r="CK344" s="96"/>
      <c r="CL344" s="96"/>
      <c r="CM344" s="96"/>
      <c r="CN344" s="96"/>
      <c r="CO344" s="96"/>
      <c r="CP344" s="96"/>
      <c r="CQ344" s="96"/>
      <c r="CR344" s="96"/>
      <c r="CS344" s="96"/>
      <c r="CT344" s="96"/>
      <c r="CU344" s="96"/>
      <c r="CV344" s="96"/>
      <c r="CW344" s="96"/>
      <c r="CX344" s="96"/>
      <c r="CY344" s="96"/>
      <c r="CZ344" s="96"/>
      <c r="DA344" s="96"/>
    </row>
    <row r="345" spans="1:153" s="35" customFormat="1" x14ac:dyDescent="0.25">
      <c r="A345" s="90"/>
      <c r="B345" s="297" t="s">
        <v>34</v>
      </c>
      <c r="C345" s="97"/>
      <c r="D345" s="70">
        <v>1</v>
      </c>
      <c r="E345" s="91">
        <v>1</v>
      </c>
      <c r="F345" s="67"/>
      <c r="G345" s="95"/>
      <c r="H345" s="67"/>
      <c r="I345" s="95"/>
      <c r="J345" s="110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96"/>
      <c r="AT345" s="96"/>
      <c r="AU345" s="96"/>
      <c r="AV345" s="96"/>
      <c r="AW345" s="96"/>
      <c r="AX345" s="96"/>
      <c r="AY345" s="96"/>
      <c r="AZ345" s="96"/>
      <c r="BA345" s="96"/>
      <c r="BB345" s="96"/>
      <c r="BC345" s="96"/>
      <c r="BD345" s="96"/>
      <c r="BE345" s="96"/>
      <c r="BF345" s="96"/>
      <c r="BG345" s="96"/>
      <c r="BH345" s="96"/>
      <c r="BI345" s="96"/>
      <c r="BJ345" s="96"/>
      <c r="BK345" s="96"/>
      <c r="BL345" s="96"/>
      <c r="BM345" s="96"/>
      <c r="BN345" s="96"/>
      <c r="BO345" s="96"/>
      <c r="BP345" s="96"/>
      <c r="BQ345" s="96"/>
      <c r="BR345" s="96"/>
      <c r="BS345" s="96"/>
      <c r="BT345" s="96"/>
      <c r="BU345" s="96"/>
      <c r="BV345" s="96"/>
      <c r="BW345" s="96"/>
      <c r="BX345" s="96"/>
      <c r="BY345" s="96"/>
      <c r="BZ345" s="96"/>
      <c r="CA345" s="96"/>
      <c r="CB345" s="96"/>
      <c r="CC345" s="96"/>
      <c r="CD345" s="96"/>
      <c r="CE345" s="96"/>
      <c r="CF345" s="96"/>
      <c r="CG345" s="96"/>
      <c r="CH345" s="96"/>
      <c r="CI345" s="96"/>
      <c r="CJ345" s="96"/>
      <c r="CK345" s="96"/>
      <c r="CL345" s="96"/>
      <c r="CM345" s="96"/>
      <c r="CN345" s="96"/>
      <c r="CO345" s="96"/>
      <c r="CP345" s="96"/>
      <c r="CQ345" s="96"/>
      <c r="CR345" s="96"/>
      <c r="CS345" s="96"/>
      <c r="CT345" s="96"/>
      <c r="CU345" s="96"/>
      <c r="CV345" s="96"/>
      <c r="CW345" s="96"/>
      <c r="CX345" s="96"/>
      <c r="CY345" s="96"/>
      <c r="CZ345" s="96"/>
      <c r="DA345" s="96"/>
    </row>
    <row r="346" spans="1:153" s="35" customFormat="1" ht="18.75" customHeight="1" x14ac:dyDescent="0.25">
      <c r="A346" s="90"/>
      <c r="B346" s="297" t="s">
        <v>20</v>
      </c>
      <c r="C346" s="97"/>
      <c r="D346" s="70">
        <v>16</v>
      </c>
      <c r="E346" s="91">
        <v>16</v>
      </c>
      <c r="F346" s="67"/>
      <c r="G346" s="95"/>
      <c r="H346" s="67"/>
      <c r="I346" s="95"/>
      <c r="J346" s="110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96"/>
      <c r="AT346" s="96"/>
      <c r="AU346" s="96"/>
      <c r="AV346" s="96"/>
      <c r="AW346" s="96"/>
      <c r="AX346" s="96"/>
      <c r="AY346" s="96"/>
      <c r="AZ346" s="96"/>
      <c r="BA346" s="96"/>
      <c r="BB346" s="96"/>
      <c r="BC346" s="96"/>
      <c r="BD346" s="96"/>
      <c r="BE346" s="96"/>
      <c r="BF346" s="96"/>
      <c r="BG346" s="96"/>
      <c r="BH346" s="96"/>
      <c r="BI346" s="96"/>
      <c r="BJ346" s="96"/>
      <c r="BK346" s="96"/>
      <c r="BL346" s="96"/>
      <c r="BM346" s="96"/>
      <c r="BN346" s="96"/>
      <c r="BO346" s="96"/>
      <c r="BP346" s="96"/>
      <c r="BQ346" s="96"/>
      <c r="BR346" s="96"/>
      <c r="BS346" s="96"/>
      <c r="BT346" s="96"/>
      <c r="BU346" s="96"/>
      <c r="BV346" s="96"/>
      <c r="BW346" s="96"/>
      <c r="BX346" s="96"/>
      <c r="BY346" s="96"/>
      <c r="BZ346" s="96"/>
      <c r="CA346" s="96"/>
      <c r="CB346" s="96"/>
      <c r="CC346" s="96"/>
      <c r="CD346" s="96"/>
      <c r="CE346" s="96"/>
      <c r="CF346" s="96"/>
      <c r="CG346" s="96"/>
      <c r="CH346" s="96"/>
      <c r="CI346" s="96"/>
      <c r="CJ346" s="96"/>
      <c r="CK346" s="96"/>
      <c r="CL346" s="96"/>
      <c r="CM346" s="96"/>
      <c r="CN346" s="96"/>
      <c r="CO346" s="96"/>
      <c r="CP346" s="96"/>
      <c r="CQ346" s="96"/>
      <c r="CR346" s="96"/>
      <c r="CS346" s="96"/>
      <c r="CT346" s="96"/>
      <c r="CU346" s="96"/>
      <c r="CV346" s="96"/>
      <c r="CW346" s="96"/>
      <c r="CX346" s="96"/>
      <c r="CY346" s="96"/>
      <c r="CZ346" s="96"/>
      <c r="DA346" s="96"/>
    </row>
    <row r="347" spans="1:153" s="35" customFormat="1" x14ac:dyDescent="0.25">
      <c r="A347" s="90"/>
      <c r="B347" s="297" t="s">
        <v>51</v>
      </c>
      <c r="C347" s="97"/>
      <c r="D347" s="70">
        <v>9.1</v>
      </c>
      <c r="E347" s="91">
        <v>9.1</v>
      </c>
      <c r="F347" s="67"/>
      <c r="G347" s="95"/>
      <c r="H347" s="67"/>
      <c r="I347" s="95"/>
      <c r="J347" s="110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96"/>
      <c r="AT347" s="96"/>
      <c r="AU347" s="96"/>
      <c r="AV347" s="96"/>
      <c r="AW347" s="96"/>
      <c r="AX347" s="96"/>
      <c r="AY347" s="96"/>
      <c r="AZ347" s="96"/>
      <c r="BA347" s="96"/>
      <c r="BB347" s="96"/>
      <c r="BC347" s="96"/>
      <c r="BD347" s="96"/>
      <c r="BE347" s="96"/>
      <c r="BF347" s="96"/>
      <c r="BG347" s="96"/>
      <c r="BH347" s="96"/>
      <c r="BI347" s="96"/>
      <c r="BJ347" s="96"/>
      <c r="BK347" s="96"/>
      <c r="BL347" s="96"/>
      <c r="BM347" s="96"/>
      <c r="BN347" s="96"/>
      <c r="BO347" s="96"/>
      <c r="BP347" s="96"/>
      <c r="BQ347" s="96"/>
      <c r="BR347" s="96"/>
      <c r="BS347" s="96"/>
      <c r="BT347" s="96"/>
      <c r="BU347" s="96"/>
      <c r="BV347" s="96"/>
      <c r="BW347" s="96"/>
      <c r="BX347" s="96"/>
      <c r="BY347" s="96"/>
      <c r="BZ347" s="96"/>
      <c r="CA347" s="96"/>
      <c r="CB347" s="96"/>
      <c r="CC347" s="96"/>
      <c r="CD347" s="96"/>
      <c r="CE347" s="96"/>
      <c r="CF347" s="96"/>
      <c r="CG347" s="96"/>
      <c r="CH347" s="96"/>
      <c r="CI347" s="96"/>
      <c r="CJ347" s="96"/>
      <c r="CK347" s="96"/>
      <c r="CL347" s="96"/>
      <c r="CM347" s="96"/>
      <c r="CN347" s="96"/>
      <c r="CO347" s="96"/>
      <c r="CP347" s="96"/>
      <c r="CQ347" s="96"/>
      <c r="CR347" s="96"/>
      <c r="CS347" s="96"/>
      <c r="CT347" s="96"/>
      <c r="CU347" s="96"/>
      <c r="CV347" s="96"/>
      <c r="CW347" s="96"/>
      <c r="CX347" s="96"/>
      <c r="CY347" s="96"/>
      <c r="CZ347" s="96"/>
      <c r="DA347" s="96"/>
    </row>
    <row r="348" spans="1:153" s="35" customFormat="1" x14ac:dyDescent="0.25">
      <c r="A348" s="90"/>
      <c r="B348" s="297" t="s">
        <v>19</v>
      </c>
      <c r="C348" s="97"/>
      <c r="D348" s="70">
        <v>0.5</v>
      </c>
      <c r="E348" s="91">
        <v>0.5</v>
      </c>
      <c r="F348" s="67"/>
      <c r="G348" s="95"/>
      <c r="H348" s="67"/>
      <c r="I348" s="95"/>
      <c r="J348" s="110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96"/>
      <c r="AT348" s="96"/>
      <c r="AU348" s="96"/>
      <c r="AV348" s="96"/>
      <c r="AW348" s="96"/>
      <c r="AX348" s="96"/>
      <c r="AY348" s="96"/>
      <c r="AZ348" s="96"/>
      <c r="BA348" s="96"/>
      <c r="BB348" s="96"/>
      <c r="BC348" s="96"/>
      <c r="BD348" s="96"/>
      <c r="BE348" s="96"/>
      <c r="BF348" s="96"/>
      <c r="BG348" s="96"/>
      <c r="BH348" s="96"/>
      <c r="BI348" s="96"/>
      <c r="BJ348" s="96"/>
      <c r="BK348" s="96"/>
      <c r="BL348" s="96"/>
      <c r="BM348" s="96"/>
      <c r="BN348" s="96"/>
      <c r="BO348" s="96"/>
      <c r="BP348" s="96"/>
      <c r="BQ348" s="96"/>
      <c r="BR348" s="96"/>
      <c r="BS348" s="96"/>
      <c r="BT348" s="96"/>
      <c r="BU348" s="96"/>
      <c r="BV348" s="96"/>
      <c r="BW348" s="96"/>
      <c r="BX348" s="96"/>
      <c r="BY348" s="96"/>
      <c r="BZ348" s="96"/>
      <c r="CA348" s="96"/>
      <c r="CB348" s="96"/>
      <c r="CC348" s="96"/>
      <c r="CD348" s="96"/>
      <c r="CE348" s="96"/>
      <c r="CF348" s="96"/>
      <c r="CG348" s="96"/>
      <c r="CH348" s="96"/>
      <c r="CI348" s="96"/>
      <c r="CJ348" s="96"/>
      <c r="CK348" s="96"/>
      <c r="CL348" s="96"/>
      <c r="CM348" s="96"/>
      <c r="CN348" s="96"/>
      <c r="CO348" s="96"/>
      <c r="CP348" s="96"/>
      <c r="CQ348" s="96"/>
      <c r="CR348" s="96"/>
      <c r="CS348" s="96"/>
      <c r="CT348" s="96"/>
      <c r="CU348" s="96"/>
      <c r="CV348" s="96"/>
      <c r="CW348" s="96"/>
      <c r="CX348" s="96"/>
      <c r="CY348" s="96"/>
      <c r="CZ348" s="96"/>
      <c r="DA348" s="96"/>
    </row>
    <row r="349" spans="1:153" s="35" customFormat="1" x14ac:dyDescent="0.25">
      <c r="A349" s="90"/>
      <c r="B349" s="297" t="s">
        <v>43</v>
      </c>
      <c r="C349" s="97"/>
      <c r="D349" s="70">
        <v>35.1</v>
      </c>
      <c r="E349" s="91">
        <v>35.1</v>
      </c>
      <c r="F349" s="67"/>
      <c r="G349" s="95"/>
      <c r="H349" s="67"/>
      <c r="I349" s="94"/>
      <c r="J349" s="110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96"/>
      <c r="AT349" s="96"/>
      <c r="AU349" s="96"/>
      <c r="AV349" s="96"/>
      <c r="AW349" s="96"/>
      <c r="AX349" s="96"/>
      <c r="AY349" s="96"/>
      <c r="AZ349" s="96"/>
      <c r="BA349" s="96"/>
      <c r="BB349" s="96"/>
      <c r="BC349" s="96"/>
      <c r="BD349" s="96"/>
      <c r="BE349" s="96"/>
      <c r="BF349" s="96"/>
      <c r="BG349" s="96"/>
      <c r="BH349" s="96"/>
      <c r="BI349" s="96"/>
      <c r="BJ349" s="96"/>
      <c r="BK349" s="96"/>
      <c r="BL349" s="96"/>
      <c r="BM349" s="96"/>
      <c r="BN349" s="96"/>
      <c r="BO349" s="96"/>
      <c r="BP349" s="96"/>
      <c r="BQ349" s="96"/>
      <c r="BR349" s="96"/>
      <c r="BS349" s="96"/>
      <c r="BT349" s="96"/>
      <c r="BU349" s="96"/>
      <c r="BV349" s="96"/>
      <c r="BW349" s="96"/>
      <c r="BX349" s="96"/>
      <c r="BY349" s="96"/>
      <c r="BZ349" s="96"/>
      <c r="CA349" s="96"/>
      <c r="CB349" s="96"/>
      <c r="CC349" s="96"/>
      <c r="CD349" s="96"/>
      <c r="CE349" s="96"/>
      <c r="CF349" s="96"/>
      <c r="CG349" s="96"/>
      <c r="CH349" s="96"/>
      <c r="CI349" s="96"/>
      <c r="CJ349" s="96"/>
      <c r="CK349" s="96"/>
      <c r="CL349" s="96"/>
      <c r="CM349" s="96"/>
      <c r="CN349" s="96"/>
      <c r="CO349" s="96"/>
      <c r="CP349" s="96"/>
      <c r="CQ349" s="96"/>
      <c r="CR349" s="96"/>
      <c r="CS349" s="96"/>
      <c r="CT349" s="96"/>
      <c r="CU349" s="96"/>
      <c r="CV349" s="96"/>
      <c r="CW349" s="96"/>
      <c r="CX349" s="96"/>
      <c r="CY349" s="96"/>
      <c r="CZ349" s="96"/>
      <c r="DA349" s="96"/>
    </row>
    <row r="350" spans="1:153" s="35" customFormat="1" x14ac:dyDescent="0.25">
      <c r="A350" s="90" t="s">
        <v>158</v>
      </c>
      <c r="B350" s="64"/>
      <c r="C350" s="91" t="s">
        <v>249</v>
      </c>
      <c r="D350" s="92"/>
      <c r="E350" s="93"/>
      <c r="F350" s="94">
        <v>0.06</v>
      </c>
      <c r="G350" s="95">
        <v>0.02</v>
      </c>
      <c r="H350" s="67">
        <v>4.99</v>
      </c>
      <c r="I350" s="95">
        <v>20</v>
      </c>
      <c r="J350" s="110" t="s">
        <v>248</v>
      </c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6"/>
      <c r="AS350" s="96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  <c r="BH350" s="96"/>
      <c r="BI350" s="96"/>
      <c r="BJ350" s="96"/>
      <c r="BK350" s="96"/>
      <c r="BL350" s="96"/>
      <c r="BM350" s="96"/>
      <c r="BN350" s="96"/>
      <c r="BO350" s="96"/>
      <c r="BP350" s="96"/>
      <c r="BQ350" s="96"/>
      <c r="BR350" s="96"/>
      <c r="BS350" s="96"/>
      <c r="BT350" s="96"/>
      <c r="BU350" s="96"/>
      <c r="BV350" s="96"/>
      <c r="BW350" s="96"/>
      <c r="BX350" s="96"/>
      <c r="BY350" s="96"/>
      <c r="BZ350" s="96"/>
      <c r="CA350" s="96"/>
      <c r="CB350" s="96"/>
      <c r="CC350" s="96"/>
      <c r="CD350" s="96"/>
      <c r="CE350" s="96"/>
      <c r="CF350" s="96"/>
      <c r="CG350" s="96"/>
      <c r="CH350" s="96"/>
      <c r="CI350" s="96"/>
      <c r="CJ350" s="96"/>
      <c r="CK350" s="96"/>
      <c r="CL350" s="96"/>
      <c r="CM350" s="96"/>
      <c r="CN350" s="96"/>
      <c r="CO350" s="96"/>
      <c r="CP350" s="96"/>
      <c r="CQ350" s="96"/>
      <c r="CR350" s="96"/>
      <c r="CS350" s="96"/>
      <c r="CT350" s="96"/>
      <c r="CU350" s="96"/>
      <c r="CV350" s="96"/>
      <c r="CW350" s="96"/>
      <c r="CX350" s="96"/>
      <c r="CY350" s="96"/>
      <c r="CZ350" s="96"/>
      <c r="DA350" s="96"/>
      <c r="DB350" s="27"/>
      <c r="DC350" s="27"/>
      <c r="DD350" s="27"/>
      <c r="DE350" s="27"/>
      <c r="DF350" s="27"/>
      <c r="DG350" s="27"/>
      <c r="DH350" s="27"/>
      <c r="DI350" s="27"/>
      <c r="DJ350" s="27"/>
      <c r="DK350" s="27"/>
      <c r="DL350" s="27"/>
      <c r="DM350" s="27"/>
      <c r="DN350" s="27"/>
      <c r="DO350" s="27"/>
      <c r="DP350" s="27"/>
      <c r="DQ350" s="27"/>
      <c r="DR350" s="27"/>
      <c r="DS350" s="27"/>
      <c r="DT350" s="27"/>
      <c r="DU350" s="27"/>
      <c r="DV350" s="27"/>
      <c r="DW350" s="27"/>
      <c r="DX350" s="27"/>
      <c r="DY350" s="27"/>
      <c r="DZ350" s="27"/>
      <c r="EA350" s="27"/>
      <c r="EB350" s="27"/>
      <c r="EC350" s="27"/>
      <c r="ED350" s="27"/>
      <c r="EE350" s="27"/>
      <c r="EF350" s="27"/>
      <c r="EG350" s="27"/>
      <c r="EH350" s="27"/>
      <c r="EI350" s="27"/>
      <c r="EJ350" s="27"/>
      <c r="EK350" s="27"/>
      <c r="EL350" s="27"/>
      <c r="EM350" s="27"/>
      <c r="EN350" s="27"/>
      <c r="EO350" s="27"/>
      <c r="EP350" s="27"/>
      <c r="EQ350" s="27"/>
      <c r="ER350" s="27"/>
      <c r="ES350" s="27"/>
      <c r="ET350" s="27"/>
      <c r="EU350" s="27"/>
      <c r="EV350" s="27"/>
      <c r="EW350" s="27"/>
    </row>
    <row r="351" spans="1:153" s="35" customFormat="1" x14ac:dyDescent="0.25">
      <c r="A351" s="90"/>
      <c r="B351" s="64" t="s">
        <v>59</v>
      </c>
      <c r="C351" s="97"/>
      <c r="D351" s="70">
        <v>0.3</v>
      </c>
      <c r="E351" s="91">
        <v>0.3</v>
      </c>
      <c r="F351" s="94"/>
      <c r="G351" s="94"/>
      <c r="H351" s="95"/>
      <c r="I351" s="95"/>
      <c r="J351" s="110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  <c r="AR351" s="96"/>
      <c r="AS351" s="96"/>
      <c r="AT351" s="96"/>
      <c r="AU351" s="96"/>
      <c r="AV351" s="96"/>
      <c r="AW351" s="96"/>
      <c r="AX351" s="96"/>
      <c r="AY351" s="96"/>
      <c r="AZ351" s="96"/>
      <c r="BA351" s="96"/>
      <c r="BB351" s="96"/>
      <c r="BC351" s="96"/>
      <c r="BD351" s="96"/>
      <c r="BE351" s="96"/>
      <c r="BF351" s="96"/>
      <c r="BG351" s="96"/>
      <c r="BH351" s="96"/>
      <c r="BI351" s="96"/>
      <c r="BJ351" s="96"/>
      <c r="BK351" s="96"/>
      <c r="BL351" s="96"/>
      <c r="BM351" s="96"/>
      <c r="BN351" s="96"/>
      <c r="BO351" s="96"/>
      <c r="BP351" s="96"/>
      <c r="BQ351" s="96"/>
      <c r="BR351" s="96"/>
      <c r="BS351" s="96"/>
      <c r="BT351" s="96"/>
      <c r="BU351" s="96"/>
      <c r="BV351" s="96"/>
      <c r="BW351" s="96"/>
      <c r="BX351" s="96"/>
      <c r="BY351" s="96"/>
      <c r="BZ351" s="96"/>
      <c r="CA351" s="96"/>
      <c r="CB351" s="96"/>
      <c r="CC351" s="96"/>
      <c r="CD351" s="96"/>
      <c r="CE351" s="96"/>
      <c r="CF351" s="96"/>
      <c r="CG351" s="96"/>
      <c r="CH351" s="96"/>
      <c r="CI351" s="96"/>
      <c r="CJ351" s="96"/>
      <c r="CK351" s="96"/>
      <c r="CL351" s="96"/>
      <c r="CM351" s="96"/>
      <c r="CN351" s="96"/>
      <c r="CO351" s="96"/>
      <c r="CP351" s="96"/>
      <c r="CQ351" s="96"/>
      <c r="CR351" s="96"/>
      <c r="CS351" s="96"/>
      <c r="CT351" s="96"/>
      <c r="CU351" s="96"/>
      <c r="CV351" s="96"/>
      <c r="CW351" s="96"/>
      <c r="CX351" s="96"/>
      <c r="CY351" s="96"/>
      <c r="CZ351" s="96"/>
      <c r="DA351" s="96"/>
      <c r="DB351" s="27"/>
      <c r="DC351" s="27"/>
      <c r="DD351" s="27"/>
      <c r="DE351" s="27"/>
      <c r="DF351" s="27"/>
      <c r="DG351" s="27"/>
      <c r="DH351" s="27"/>
      <c r="DI351" s="27"/>
      <c r="DJ351" s="27"/>
      <c r="DK351" s="27"/>
      <c r="DL351" s="27"/>
      <c r="DM351" s="27"/>
      <c r="DN351" s="27"/>
      <c r="DO351" s="27"/>
      <c r="DP351" s="27"/>
      <c r="DQ351" s="27"/>
      <c r="DR351" s="27"/>
      <c r="DS351" s="27"/>
      <c r="DT351" s="27"/>
      <c r="DU351" s="27"/>
      <c r="DV351" s="27"/>
      <c r="DW351" s="27"/>
      <c r="DX351" s="27"/>
      <c r="DY351" s="27"/>
      <c r="DZ351" s="27"/>
      <c r="EA351" s="27"/>
      <c r="EB351" s="27"/>
      <c r="EC351" s="27"/>
      <c r="ED351" s="27"/>
      <c r="EE351" s="27"/>
      <c r="EF351" s="27"/>
      <c r="EG351" s="27"/>
      <c r="EH351" s="27"/>
      <c r="EI351" s="27"/>
      <c r="EJ351" s="27"/>
      <c r="EK351" s="27"/>
      <c r="EL351" s="27"/>
      <c r="EM351" s="27"/>
      <c r="EN351" s="27"/>
      <c r="EO351" s="27"/>
      <c r="EP351" s="27"/>
      <c r="EQ351" s="27"/>
      <c r="ER351" s="27"/>
      <c r="ES351" s="27"/>
      <c r="ET351" s="27"/>
      <c r="EU351" s="27"/>
      <c r="EV351" s="27"/>
      <c r="EW351" s="27"/>
    </row>
    <row r="352" spans="1:153" s="35" customFormat="1" x14ac:dyDescent="0.25">
      <c r="A352" s="90"/>
      <c r="B352" s="64" t="s">
        <v>50</v>
      </c>
      <c r="C352" s="97"/>
      <c r="D352" s="70">
        <v>5</v>
      </c>
      <c r="E352" s="91">
        <v>5</v>
      </c>
      <c r="F352" s="94"/>
      <c r="G352" s="94"/>
      <c r="H352" s="95"/>
      <c r="I352" s="94"/>
      <c r="J352" s="110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  <c r="AR352" s="96"/>
      <c r="AS352" s="96"/>
      <c r="AT352" s="96"/>
      <c r="AU352" s="96"/>
      <c r="AV352" s="96"/>
      <c r="AW352" s="96"/>
      <c r="AX352" s="96"/>
      <c r="AY352" s="96"/>
      <c r="AZ352" s="96"/>
      <c r="BA352" s="96"/>
      <c r="BB352" s="96"/>
      <c r="BC352" s="96"/>
      <c r="BD352" s="96"/>
      <c r="BE352" s="96"/>
      <c r="BF352" s="96"/>
      <c r="BG352" s="96"/>
      <c r="BH352" s="96"/>
      <c r="BI352" s="96"/>
      <c r="BJ352" s="96"/>
      <c r="BK352" s="96"/>
      <c r="BL352" s="96"/>
      <c r="BM352" s="96"/>
      <c r="BN352" s="96"/>
      <c r="BO352" s="96"/>
      <c r="BP352" s="96"/>
      <c r="BQ352" s="96"/>
      <c r="BR352" s="96"/>
      <c r="BS352" s="96"/>
      <c r="BT352" s="96"/>
      <c r="BU352" s="96"/>
      <c r="BV352" s="96"/>
      <c r="BW352" s="96"/>
      <c r="BX352" s="96"/>
      <c r="BY352" s="96"/>
      <c r="BZ352" s="96"/>
      <c r="CA352" s="96"/>
      <c r="CB352" s="96"/>
      <c r="CC352" s="96"/>
      <c r="CD352" s="96"/>
      <c r="CE352" s="96"/>
      <c r="CF352" s="96"/>
      <c r="CG352" s="96"/>
      <c r="CH352" s="96"/>
      <c r="CI352" s="96"/>
      <c r="CJ352" s="96"/>
      <c r="CK352" s="96"/>
      <c r="CL352" s="96"/>
      <c r="CM352" s="96"/>
      <c r="CN352" s="96"/>
      <c r="CO352" s="96"/>
      <c r="CP352" s="96"/>
      <c r="CQ352" s="96"/>
      <c r="CR352" s="96"/>
      <c r="CS352" s="96"/>
      <c r="CT352" s="96"/>
      <c r="CU352" s="96"/>
      <c r="CV352" s="96"/>
      <c r="CW352" s="96"/>
      <c r="CX352" s="96"/>
      <c r="CY352" s="96"/>
      <c r="CZ352" s="96"/>
      <c r="DA352" s="96"/>
      <c r="DB352" s="27"/>
      <c r="DC352" s="27"/>
      <c r="DD352" s="27"/>
      <c r="DE352" s="27"/>
      <c r="DF352" s="27"/>
      <c r="DG352" s="27"/>
      <c r="DH352" s="27"/>
      <c r="DI352" s="27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</row>
    <row r="353" spans="1:457" s="35" customFormat="1" x14ac:dyDescent="0.25">
      <c r="A353" s="90"/>
      <c r="B353" s="64" t="s">
        <v>17</v>
      </c>
      <c r="C353" s="97"/>
      <c r="D353" s="70">
        <v>180</v>
      </c>
      <c r="E353" s="91">
        <v>180</v>
      </c>
      <c r="F353" s="94"/>
      <c r="G353" s="94"/>
      <c r="H353" s="95"/>
      <c r="I353" s="94"/>
      <c r="J353" s="110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  <c r="BH353" s="96"/>
      <c r="BI353" s="96"/>
      <c r="BJ353" s="96"/>
      <c r="BK353" s="96"/>
      <c r="BL353" s="96"/>
      <c r="BM353" s="96"/>
      <c r="BN353" s="96"/>
      <c r="BO353" s="96"/>
      <c r="BP353" s="96"/>
      <c r="BQ353" s="96"/>
      <c r="BR353" s="96"/>
      <c r="BS353" s="96"/>
      <c r="BT353" s="96"/>
      <c r="BU353" s="96"/>
      <c r="BV353" s="96"/>
      <c r="BW353" s="96"/>
      <c r="BX353" s="96"/>
      <c r="BY353" s="96"/>
      <c r="BZ353" s="96"/>
      <c r="CA353" s="96"/>
      <c r="CB353" s="96"/>
      <c r="CC353" s="96"/>
      <c r="CD353" s="96"/>
      <c r="CE353" s="96"/>
      <c r="CF353" s="96"/>
      <c r="CG353" s="96"/>
      <c r="CH353" s="96"/>
      <c r="CI353" s="96"/>
      <c r="CJ353" s="96"/>
      <c r="CK353" s="96"/>
      <c r="CL353" s="96"/>
      <c r="CM353" s="96"/>
      <c r="CN353" s="96"/>
      <c r="CO353" s="96"/>
      <c r="CP353" s="96"/>
      <c r="CQ353" s="96"/>
      <c r="CR353" s="96"/>
      <c r="CS353" s="96"/>
      <c r="CT353" s="96"/>
      <c r="CU353" s="96"/>
      <c r="CV353" s="96"/>
      <c r="CW353" s="96"/>
      <c r="CX353" s="96"/>
      <c r="CY353" s="96"/>
      <c r="CZ353" s="96"/>
      <c r="DA353" s="96"/>
      <c r="DB353" s="27"/>
      <c r="DC353" s="27"/>
      <c r="DD353" s="27"/>
      <c r="DE353" s="27"/>
      <c r="DF353" s="27"/>
      <c r="DG353" s="27"/>
      <c r="DH353" s="27"/>
      <c r="DI353" s="27"/>
      <c r="DJ353" s="27"/>
      <c r="DK353" s="27"/>
      <c r="DL353" s="27"/>
      <c r="DM353" s="27"/>
      <c r="DN353" s="27"/>
      <c r="DO353" s="27"/>
      <c r="DP353" s="27"/>
      <c r="DQ353" s="27"/>
      <c r="DR353" s="27"/>
      <c r="DS353" s="27"/>
      <c r="DT353" s="27"/>
      <c r="DU353" s="27"/>
      <c r="DV353" s="27"/>
      <c r="DW353" s="27"/>
      <c r="DX353" s="27"/>
      <c r="DY353" s="27"/>
      <c r="DZ353" s="27"/>
      <c r="EA353" s="27"/>
      <c r="EB353" s="27"/>
      <c r="EC353" s="27"/>
      <c r="ED353" s="27"/>
      <c r="EE353" s="27"/>
      <c r="EF353" s="27"/>
      <c r="EG353" s="27"/>
      <c r="EH353" s="27"/>
      <c r="EI353" s="27"/>
      <c r="EJ353" s="27"/>
      <c r="EK353" s="27"/>
      <c r="EL353" s="27"/>
      <c r="EM353" s="27"/>
      <c r="EN353" s="27"/>
      <c r="EO353" s="27"/>
      <c r="EP353" s="27"/>
      <c r="EQ353" s="27"/>
      <c r="ER353" s="27"/>
      <c r="ES353" s="27"/>
      <c r="ET353" s="27"/>
      <c r="EU353" s="27"/>
      <c r="EV353" s="27"/>
      <c r="EW353" s="27"/>
    </row>
    <row r="354" spans="1:457" s="26" customFormat="1" ht="16.5" thickBot="1" x14ac:dyDescent="0.3">
      <c r="A354" s="85" t="s">
        <v>38</v>
      </c>
      <c r="B354" s="72"/>
      <c r="C354" s="86">
        <v>20</v>
      </c>
      <c r="D354" s="88">
        <v>20</v>
      </c>
      <c r="E354" s="88">
        <v>20</v>
      </c>
      <c r="F354" s="88">
        <v>1.52</v>
      </c>
      <c r="G354" s="74">
        <v>0.16</v>
      </c>
      <c r="H354" s="88">
        <v>9.84</v>
      </c>
      <c r="I354" s="74">
        <v>47</v>
      </c>
      <c r="J354" s="110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  <c r="BI354" s="69"/>
      <c r="BJ354" s="69"/>
      <c r="BK354" s="69"/>
      <c r="BL354" s="69"/>
      <c r="BM354" s="69"/>
      <c r="BN354" s="69"/>
      <c r="BO354" s="69"/>
      <c r="BP354" s="69"/>
      <c r="BQ354" s="69"/>
      <c r="BR354" s="69"/>
      <c r="BS354" s="69"/>
      <c r="BT354" s="69"/>
      <c r="BU354" s="69"/>
      <c r="BV354" s="69"/>
      <c r="BW354" s="69"/>
      <c r="BX354" s="69"/>
      <c r="BY354" s="69"/>
      <c r="BZ354" s="69"/>
      <c r="CA354" s="69"/>
      <c r="CB354" s="69"/>
      <c r="CC354" s="69"/>
      <c r="CD354" s="69"/>
      <c r="CE354" s="69"/>
      <c r="CF354" s="69"/>
      <c r="CG354" s="69"/>
      <c r="CH354" s="69"/>
      <c r="CI354" s="69"/>
      <c r="CJ354" s="69"/>
      <c r="CK354" s="69"/>
      <c r="CL354" s="69"/>
      <c r="CM354" s="69"/>
      <c r="CN354" s="69"/>
      <c r="CO354" s="69"/>
      <c r="CP354" s="69"/>
      <c r="CQ354" s="69"/>
      <c r="CR354" s="69"/>
      <c r="CS354" s="69"/>
      <c r="CT354" s="69"/>
      <c r="CU354" s="69"/>
      <c r="CV354" s="69"/>
      <c r="CW354" s="69"/>
      <c r="CX354" s="69"/>
      <c r="CY354" s="69"/>
      <c r="CZ354" s="69"/>
      <c r="DA354" s="69"/>
    </row>
    <row r="355" spans="1:457" ht="16.5" thickBot="1" x14ac:dyDescent="0.3">
      <c r="A355" s="142" t="s">
        <v>26</v>
      </c>
      <c r="B355" s="143"/>
      <c r="C355" s="144">
        <v>486</v>
      </c>
      <c r="D355" s="145"/>
      <c r="E355" s="144"/>
      <c r="F355" s="146">
        <f>SUM(F336:F354)</f>
        <v>16.78</v>
      </c>
      <c r="G355" s="146">
        <f>SUM(G336:G354)</f>
        <v>18.23</v>
      </c>
      <c r="H355" s="146">
        <f>SUM(H336:H354)</f>
        <v>81.83</v>
      </c>
      <c r="I355" s="146">
        <f>SUM(I336:I354)</f>
        <v>558.20000000000005</v>
      </c>
      <c r="J355" s="212"/>
    </row>
    <row r="356" spans="1:457" ht="16.5" thickBot="1" x14ac:dyDescent="0.3">
      <c r="A356" s="100" t="s">
        <v>60</v>
      </c>
      <c r="B356" s="101"/>
      <c r="C356" s="183">
        <f>C302+C305+C335+C355</f>
        <v>1636.5</v>
      </c>
      <c r="D356" s="148"/>
      <c r="E356" s="83"/>
      <c r="F356" s="84">
        <f>F302+F305+F335+F355</f>
        <v>48.446666666666673</v>
      </c>
      <c r="G356" s="84">
        <f>G302+G305+G335+G355</f>
        <v>53.271666666666661</v>
      </c>
      <c r="H356" s="84">
        <f>H302+H305+H335+H355</f>
        <v>239.48166666666663</v>
      </c>
      <c r="I356" s="84">
        <f>I302+I305+I335+I355</f>
        <v>1632.1000000000001</v>
      </c>
      <c r="J356" s="110"/>
    </row>
    <row r="357" spans="1:457" x14ac:dyDescent="0.25">
      <c r="C357" s="150"/>
      <c r="D357" s="151"/>
      <c r="E357" s="74"/>
      <c r="J357" s="106"/>
    </row>
    <row r="358" spans="1:457" x14ac:dyDescent="0.25">
      <c r="C358" s="150"/>
      <c r="D358" s="151"/>
      <c r="E358" s="74"/>
    </row>
    <row r="359" spans="1:457" s="35" customFormat="1" ht="16.5" customHeight="1" thickBot="1" x14ac:dyDescent="0.3">
      <c r="A359" s="72" t="s">
        <v>97</v>
      </c>
      <c r="B359" s="72"/>
      <c r="C359" s="72"/>
      <c r="D359" s="73"/>
      <c r="E359" s="73"/>
      <c r="F359" s="74"/>
      <c r="G359" s="74"/>
      <c r="H359" s="74"/>
      <c r="I359" s="74"/>
      <c r="J359" s="128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69"/>
      <c r="CB359" s="69"/>
      <c r="CC359" s="69"/>
      <c r="CD359" s="69"/>
      <c r="CE359" s="69"/>
      <c r="CF359" s="69"/>
      <c r="CG359" s="69"/>
      <c r="CH359" s="69"/>
      <c r="CI359" s="69"/>
      <c r="CJ359" s="69"/>
      <c r="CK359" s="69"/>
      <c r="CL359" s="69"/>
      <c r="CM359" s="69"/>
      <c r="CN359" s="69"/>
      <c r="CO359" s="69"/>
      <c r="CP359" s="69"/>
      <c r="CQ359" s="69"/>
      <c r="CR359" s="69"/>
      <c r="CS359" s="69"/>
      <c r="CT359" s="69"/>
      <c r="CU359" s="69"/>
      <c r="CV359" s="69"/>
      <c r="CW359" s="69"/>
      <c r="CX359" s="69"/>
      <c r="CY359" s="69"/>
      <c r="CZ359" s="69"/>
      <c r="DA359" s="6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</row>
    <row r="360" spans="1:457" s="35" customFormat="1" ht="31.5" x14ac:dyDescent="0.25">
      <c r="A360" s="295" t="s">
        <v>224</v>
      </c>
      <c r="B360" s="296"/>
      <c r="C360" s="288" t="s">
        <v>220</v>
      </c>
      <c r="D360" s="285" t="s">
        <v>3</v>
      </c>
      <c r="E360" s="75" t="s">
        <v>3</v>
      </c>
      <c r="F360" s="829" t="s">
        <v>221</v>
      </c>
      <c r="G360" s="830"/>
      <c r="H360" s="831"/>
      <c r="I360" s="285" t="s">
        <v>4</v>
      </c>
      <c r="J360" s="211" t="s">
        <v>222</v>
      </c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69"/>
      <c r="CB360" s="69"/>
      <c r="CC360" s="69"/>
      <c r="CD360" s="69"/>
      <c r="CE360" s="69"/>
      <c r="CF360" s="69"/>
      <c r="CG360" s="69"/>
      <c r="CH360" s="69"/>
      <c r="CI360" s="69"/>
      <c r="CJ360" s="69"/>
      <c r="CK360" s="69"/>
      <c r="CL360" s="69"/>
      <c r="CM360" s="69"/>
      <c r="CN360" s="69"/>
      <c r="CO360" s="69"/>
      <c r="CP360" s="69"/>
      <c r="CQ360" s="69"/>
      <c r="CR360" s="69"/>
      <c r="CS360" s="69"/>
      <c r="CT360" s="69"/>
      <c r="CU360" s="69"/>
      <c r="CV360" s="69"/>
      <c r="CW360" s="69"/>
      <c r="CX360" s="69"/>
      <c r="CY360" s="69"/>
      <c r="CZ360" s="69"/>
      <c r="DA360" s="69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</row>
    <row r="361" spans="1:457" s="35" customFormat="1" ht="22.5" customHeight="1" thickBot="1" x14ac:dyDescent="0.3">
      <c r="A361" s="291" t="s">
        <v>223</v>
      </c>
      <c r="B361" s="292"/>
      <c r="C361" s="289"/>
      <c r="D361" s="76" t="s">
        <v>5</v>
      </c>
      <c r="E361" s="77" t="s">
        <v>5</v>
      </c>
      <c r="F361" s="78"/>
      <c r="G361" s="79"/>
      <c r="H361" s="80"/>
      <c r="I361" s="76" t="s">
        <v>6</v>
      </c>
      <c r="J361" s="110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69"/>
      <c r="CB361" s="69"/>
      <c r="CC361" s="69"/>
      <c r="CD361" s="69"/>
      <c r="CE361" s="69"/>
      <c r="CF361" s="69"/>
      <c r="CG361" s="69"/>
      <c r="CH361" s="69"/>
      <c r="CI361" s="69"/>
      <c r="CJ361" s="69"/>
      <c r="CK361" s="69"/>
      <c r="CL361" s="69"/>
      <c r="CM361" s="69"/>
      <c r="CN361" s="69"/>
      <c r="CO361" s="69"/>
      <c r="CP361" s="69"/>
      <c r="CQ361" s="69"/>
      <c r="CR361" s="69"/>
      <c r="CS361" s="69"/>
      <c r="CT361" s="69"/>
      <c r="CU361" s="69"/>
      <c r="CV361" s="69"/>
      <c r="CW361" s="69"/>
      <c r="CX361" s="69"/>
      <c r="CY361" s="69"/>
      <c r="CZ361" s="69"/>
      <c r="DA361" s="69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</row>
    <row r="362" spans="1:457" s="35" customFormat="1" ht="16.5" thickBot="1" x14ac:dyDescent="0.3">
      <c r="A362" s="293"/>
      <c r="B362" s="294"/>
      <c r="C362" s="290"/>
      <c r="D362" s="83" t="s">
        <v>7</v>
      </c>
      <c r="E362" s="83" t="s">
        <v>8</v>
      </c>
      <c r="F362" s="83" t="s">
        <v>9</v>
      </c>
      <c r="G362" s="83" t="s">
        <v>10</v>
      </c>
      <c r="H362" s="84" t="s">
        <v>11</v>
      </c>
      <c r="I362" s="84" t="s">
        <v>12</v>
      </c>
      <c r="J362" s="212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69"/>
      <c r="CB362" s="69"/>
      <c r="CC362" s="69"/>
      <c r="CD362" s="69"/>
      <c r="CE362" s="69"/>
      <c r="CF362" s="69"/>
      <c r="CG362" s="69"/>
      <c r="CH362" s="69"/>
      <c r="CI362" s="69"/>
      <c r="CJ362" s="69"/>
      <c r="CK362" s="69"/>
      <c r="CL362" s="69"/>
      <c r="CM362" s="69"/>
      <c r="CN362" s="69"/>
      <c r="CO362" s="69"/>
      <c r="CP362" s="69"/>
      <c r="CQ362" s="69"/>
      <c r="CR362" s="69"/>
      <c r="CS362" s="69"/>
      <c r="CT362" s="69"/>
      <c r="CU362" s="69"/>
      <c r="CV362" s="69"/>
      <c r="CW362" s="69"/>
      <c r="CX362" s="69"/>
      <c r="CY362" s="69"/>
      <c r="CZ362" s="69"/>
      <c r="DA362" s="69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</row>
    <row r="363" spans="1:457" s="35" customFormat="1" x14ac:dyDescent="0.25">
      <c r="A363" s="105"/>
      <c r="B363" s="106" t="s">
        <v>13</v>
      </c>
      <c r="C363" s="182"/>
      <c r="D363" s="285"/>
      <c r="E363" s="108"/>
      <c r="F363" s="285"/>
      <c r="G363" s="285"/>
      <c r="H363" s="75"/>
      <c r="I363" s="285"/>
      <c r="J363" s="211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69"/>
      <c r="CB363" s="69"/>
      <c r="CC363" s="69"/>
      <c r="CD363" s="69"/>
      <c r="CE363" s="69"/>
      <c r="CF363" s="69"/>
      <c r="CG363" s="69"/>
      <c r="CH363" s="69"/>
      <c r="CI363" s="69"/>
      <c r="CJ363" s="69"/>
      <c r="CK363" s="69"/>
      <c r="CL363" s="69"/>
      <c r="CM363" s="69"/>
      <c r="CN363" s="69"/>
      <c r="CO363" s="69"/>
      <c r="CP363" s="69"/>
      <c r="CQ363" s="69"/>
      <c r="CR363" s="69"/>
      <c r="CS363" s="69"/>
      <c r="CT363" s="69"/>
      <c r="CU363" s="69"/>
      <c r="CV363" s="69"/>
      <c r="CW363" s="69"/>
      <c r="CX363" s="69"/>
      <c r="CY363" s="69"/>
      <c r="CZ363" s="69"/>
      <c r="DA363" s="69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</row>
    <row r="364" spans="1:457" s="26" customFormat="1" x14ac:dyDescent="0.25">
      <c r="A364" s="121" t="s">
        <v>182</v>
      </c>
      <c r="B364" s="225"/>
      <c r="C364" s="223" t="s">
        <v>372</v>
      </c>
      <c r="D364" s="224"/>
      <c r="E364" s="124"/>
      <c r="F364" s="277">
        <v>8</v>
      </c>
      <c r="G364" s="277">
        <v>7.8</v>
      </c>
      <c r="H364" s="278">
        <v>19</v>
      </c>
      <c r="I364" s="243">
        <v>194</v>
      </c>
      <c r="J364" s="133" t="s">
        <v>89</v>
      </c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69"/>
      <c r="CB364" s="69"/>
      <c r="CC364" s="69"/>
      <c r="CD364" s="69"/>
      <c r="CE364" s="69"/>
      <c r="CF364" s="69"/>
      <c r="CG364" s="69"/>
      <c r="CH364" s="69"/>
      <c r="CI364" s="69"/>
      <c r="CJ364" s="69"/>
      <c r="CK364" s="69"/>
      <c r="CL364" s="69"/>
      <c r="CM364" s="69"/>
      <c r="CN364" s="69"/>
      <c r="CO364" s="69"/>
      <c r="CP364" s="69"/>
      <c r="CQ364" s="69"/>
      <c r="CR364" s="69"/>
      <c r="CS364" s="69"/>
      <c r="CT364" s="69"/>
      <c r="CU364" s="69"/>
      <c r="CV364" s="69"/>
      <c r="CW364" s="69"/>
      <c r="CX364" s="69"/>
      <c r="CY364" s="69"/>
      <c r="CZ364" s="69"/>
      <c r="DA364" s="69"/>
    </row>
    <row r="365" spans="1:457" s="26" customFormat="1" ht="15" x14ac:dyDescent="0.25">
      <c r="A365" s="121"/>
      <c r="B365" s="226" t="s">
        <v>15</v>
      </c>
      <c r="C365" s="223"/>
      <c r="D365" s="126">
        <v>25</v>
      </c>
      <c r="E365" s="124">
        <v>25</v>
      </c>
      <c r="F365" s="126"/>
      <c r="G365" s="126"/>
      <c r="H365" s="126"/>
      <c r="I365" s="126"/>
      <c r="J365" s="248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69"/>
      <c r="CB365" s="69"/>
      <c r="CC365" s="69"/>
      <c r="CD365" s="69"/>
      <c r="CE365" s="69"/>
      <c r="CF365" s="69"/>
      <c r="CG365" s="69"/>
      <c r="CH365" s="69"/>
      <c r="CI365" s="69"/>
      <c r="CJ365" s="69"/>
      <c r="CK365" s="69"/>
      <c r="CL365" s="69"/>
      <c r="CM365" s="69"/>
      <c r="CN365" s="69"/>
      <c r="CO365" s="69"/>
      <c r="CP365" s="69"/>
      <c r="CQ365" s="69"/>
      <c r="CR365" s="69"/>
      <c r="CS365" s="69"/>
      <c r="CT365" s="69"/>
      <c r="CU365" s="69"/>
      <c r="CV365" s="69"/>
      <c r="CW365" s="69"/>
      <c r="CX365" s="69"/>
      <c r="CY365" s="69"/>
      <c r="CZ365" s="69"/>
      <c r="DA365" s="69"/>
    </row>
    <row r="366" spans="1:457" s="26" customFormat="1" ht="15" x14ac:dyDescent="0.25">
      <c r="A366" s="121"/>
      <c r="B366" s="222" t="s">
        <v>16</v>
      </c>
      <c r="C366" s="233"/>
      <c r="D366" s="126">
        <v>88</v>
      </c>
      <c r="E366" s="124">
        <v>88</v>
      </c>
      <c r="F366" s="126"/>
      <c r="G366" s="126"/>
      <c r="H366" s="124"/>
      <c r="I366" s="126"/>
      <c r="J366" s="248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69"/>
      <c r="CB366" s="69"/>
      <c r="CC366" s="69"/>
      <c r="CD366" s="69"/>
      <c r="CE366" s="69"/>
      <c r="CF366" s="69"/>
      <c r="CG366" s="69"/>
      <c r="CH366" s="69"/>
      <c r="CI366" s="69"/>
      <c r="CJ366" s="69"/>
      <c r="CK366" s="69"/>
      <c r="CL366" s="69"/>
      <c r="CM366" s="69"/>
      <c r="CN366" s="69"/>
      <c r="CO366" s="69"/>
      <c r="CP366" s="69"/>
      <c r="CQ366" s="69"/>
      <c r="CR366" s="69"/>
      <c r="CS366" s="69"/>
      <c r="CT366" s="69"/>
      <c r="CU366" s="69"/>
      <c r="CV366" s="69"/>
      <c r="CW366" s="69"/>
      <c r="CX366" s="69"/>
      <c r="CY366" s="69"/>
      <c r="CZ366" s="69"/>
      <c r="DA366" s="69"/>
    </row>
    <row r="367" spans="1:457" s="26" customFormat="1" ht="15" x14ac:dyDescent="0.25">
      <c r="A367" s="121"/>
      <c r="B367" s="222" t="s">
        <v>17</v>
      </c>
      <c r="C367" s="233"/>
      <c r="D367" s="126">
        <v>88</v>
      </c>
      <c r="E367" s="124">
        <v>88</v>
      </c>
      <c r="F367" s="126"/>
      <c r="G367" s="126"/>
      <c r="H367" s="124"/>
      <c r="I367" s="126"/>
      <c r="J367" s="248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69"/>
      <c r="CB367" s="69"/>
      <c r="CC367" s="69"/>
      <c r="CD367" s="69"/>
      <c r="CE367" s="69"/>
      <c r="CF367" s="69"/>
      <c r="CG367" s="69"/>
      <c r="CH367" s="69"/>
      <c r="CI367" s="69"/>
      <c r="CJ367" s="69"/>
      <c r="CK367" s="69"/>
      <c r="CL367" s="69"/>
      <c r="CM367" s="69"/>
      <c r="CN367" s="69"/>
      <c r="CO367" s="69"/>
      <c r="CP367" s="69"/>
      <c r="CQ367" s="69"/>
      <c r="CR367" s="69"/>
      <c r="CS367" s="69"/>
      <c r="CT367" s="69"/>
      <c r="CU367" s="69"/>
      <c r="CV367" s="69"/>
      <c r="CW367" s="69"/>
      <c r="CX367" s="69"/>
      <c r="CY367" s="69"/>
      <c r="CZ367" s="69"/>
      <c r="DA367" s="69"/>
    </row>
    <row r="368" spans="1:457" s="26" customFormat="1" ht="15" x14ac:dyDescent="0.25">
      <c r="A368" s="121"/>
      <c r="B368" s="222" t="s">
        <v>18</v>
      </c>
      <c r="C368" s="223"/>
      <c r="D368" s="126">
        <v>1</v>
      </c>
      <c r="E368" s="124">
        <v>1</v>
      </c>
      <c r="F368" s="126"/>
      <c r="G368" s="126"/>
      <c r="H368" s="124"/>
      <c r="I368" s="126"/>
      <c r="J368" s="248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69"/>
      <c r="CD368" s="69"/>
      <c r="CE368" s="69"/>
      <c r="CF368" s="69"/>
      <c r="CG368" s="69"/>
      <c r="CH368" s="69"/>
      <c r="CI368" s="69"/>
      <c r="CJ368" s="69"/>
      <c r="CK368" s="69"/>
      <c r="CL368" s="69"/>
      <c r="CM368" s="69"/>
      <c r="CN368" s="69"/>
      <c r="CO368" s="69"/>
      <c r="CP368" s="69"/>
      <c r="CQ368" s="69"/>
      <c r="CR368" s="69"/>
      <c r="CS368" s="69"/>
      <c r="CT368" s="69"/>
      <c r="CU368" s="69"/>
      <c r="CV368" s="69"/>
      <c r="CW368" s="69"/>
      <c r="CX368" s="69"/>
      <c r="CY368" s="69"/>
      <c r="CZ368" s="69"/>
      <c r="DA368" s="69"/>
    </row>
    <row r="369" spans="1:106" s="26" customFormat="1" ht="15" customHeight="1" x14ac:dyDescent="0.25">
      <c r="A369" s="121"/>
      <c r="B369" s="222" t="s">
        <v>39</v>
      </c>
      <c r="C369" s="223"/>
      <c r="D369" s="126">
        <v>1</v>
      </c>
      <c r="E369" s="124">
        <v>1</v>
      </c>
      <c r="F369" s="126"/>
      <c r="G369" s="126"/>
      <c r="H369" s="124"/>
      <c r="I369" s="126"/>
      <c r="J369" s="248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69"/>
      <c r="CB369" s="69"/>
      <c r="CC369" s="69"/>
      <c r="CD369" s="69"/>
      <c r="CE369" s="69"/>
      <c r="CF369" s="69"/>
      <c r="CG369" s="69"/>
      <c r="CH369" s="69"/>
      <c r="CI369" s="69"/>
      <c r="CJ369" s="69"/>
      <c r="CK369" s="69"/>
      <c r="CL369" s="69"/>
      <c r="CM369" s="69"/>
      <c r="CN369" s="69"/>
      <c r="CO369" s="69"/>
      <c r="CP369" s="69"/>
      <c r="CQ369" s="69"/>
      <c r="CR369" s="69"/>
      <c r="CS369" s="69"/>
      <c r="CT369" s="69"/>
      <c r="CU369" s="69"/>
      <c r="CV369" s="69"/>
      <c r="CW369" s="69"/>
      <c r="CX369" s="69"/>
      <c r="CY369" s="69"/>
      <c r="CZ369" s="69"/>
      <c r="DA369" s="69"/>
    </row>
    <row r="370" spans="1:106" s="26" customFormat="1" ht="15" x14ac:dyDescent="0.25">
      <c r="A370" s="121"/>
      <c r="B370" s="222" t="s">
        <v>20</v>
      </c>
      <c r="C370" s="223"/>
      <c r="D370" s="126">
        <v>3</v>
      </c>
      <c r="E370" s="124">
        <v>3</v>
      </c>
      <c r="F370" s="126"/>
      <c r="G370" s="126"/>
      <c r="H370" s="124"/>
      <c r="I370" s="126"/>
      <c r="J370" s="248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69"/>
      <c r="CB370" s="69"/>
      <c r="CC370" s="69"/>
      <c r="CD370" s="69"/>
      <c r="CE370" s="69"/>
      <c r="CF370" s="69"/>
      <c r="CG370" s="69"/>
      <c r="CH370" s="69"/>
      <c r="CI370" s="69"/>
      <c r="CJ370" s="69"/>
      <c r="CK370" s="69"/>
      <c r="CL370" s="69"/>
      <c r="CM370" s="69"/>
      <c r="CN370" s="69"/>
      <c r="CO370" s="69"/>
      <c r="CP370" s="69"/>
      <c r="CQ370" s="69"/>
      <c r="CR370" s="69"/>
      <c r="CS370" s="69"/>
      <c r="CT370" s="69"/>
      <c r="CU370" s="69"/>
      <c r="CV370" s="69"/>
      <c r="CW370" s="69"/>
      <c r="CX370" s="69"/>
      <c r="CY370" s="69"/>
      <c r="CZ370" s="69"/>
      <c r="DA370" s="69"/>
    </row>
    <row r="371" spans="1:106" s="26" customFormat="1" x14ac:dyDescent="0.25">
      <c r="A371" s="85" t="s">
        <v>63</v>
      </c>
      <c r="B371" s="72"/>
      <c r="C371" s="86">
        <v>180</v>
      </c>
      <c r="D371" s="99"/>
      <c r="E371" s="81"/>
      <c r="F371" s="87">
        <v>2.4166666666666665</v>
      </c>
      <c r="G371" s="88">
        <v>2.5833333333333335</v>
      </c>
      <c r="H371" s="88">
        <v>13.608333333333333</v>
      </c>
      <c r="I371" s="87">
        <v>87.3</v>
      </c>
      <c r="J371" s="110" t="s">
        <v>317</v>
      </c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69"/>
      <c r="CB371" s="69"/>
      <c r="CC371" s="69"/>
      <c r="CD371" s="69"/>
      <c r="CE371" s="69"/>
      <c r="CF371" s="69"/>
      <c r="CG371" s="69"/>
      <c r="CH371" s="69"/>
      <c r="CI371" s="69"/>
      <c r="CJ371" s="69"/>
      <c r="CK371" s="69"/>
      <c r="CL371" s="69"/>
      <c r="CM371" s="69"/>
      <c r="CN371" s="69"/>
      <c r="CO371" s="69"/>
      <c r="CP371" s="69"/>
      <c r="CQ371" s="69"/>
      <c r="CR371" s="69"/>
      <c r="CS371" s="69"/>
      <c r="CT371" s="69"/>
      <c r="CU371" s="69"/>
      <c r="CV371" s="69"/>
      <c r="CW371" s="69"/>
      <c r="CX371" s="69"/>
      <c r="CY371" s="69"/>
      <c r="CZ371" s="69"/>
      <c r="DA371" s="69"/>
      <c r="DB371"/>
    </row>
    <row r="372" spans="1:106" s="26" customFormat="1" x14ac:dyDescent="0.25">
      <c r="A372" s="85"/>
      <c r="B372" s="72" t="s">
        <v>64</v>
      </c>
      <c r="C372" s="86"/>
      <c r="D372" s="87">
        <v>1.5</v>
      </c>
      <c r="E372" s="88">
        <v>1.5</v>
      </c>
      <c r="F372" s="87"/>
      <c r="G372" s="88"/>
      <c r="H372" s="88"/>
      <c r="I372" s="87"/>
      <c r="J372" s="110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69"/>
      <c r="CB372" s="69"/>
      <c r="CC372" s="69"/>
      <c r="CD372" s="69"/>
      <c r="CE372" s="69"/>
      <c r="CF372" s="69"/>
      <c r="CG372" s="69"/>
      <c r="CH372" s="69"/>
      <c r="CI372" s="69"/>
      <c r="CJ372" s="69"/>
      <c r="CK372" s="69"/>
      <c r="CL372" s="69"/>
      <c r="CM372" s="69"/>
      <c r="CN372" s="69"/>
      <c r="CO372" s="69"/>
      <c r="CP372" s="69"/>
      <c r="CQ372" s="69"/>
      <c r="CR372" s="69"/>
      <c r="CS372" s="69"/>
      <c r="CT372" s="69"/>
      <c r="CU372" s="69"/>
      <c r="CV372" s="69"/>
      <c r="CW372" s="69"/>
      <c r="CX372" s="69"/>
      <c r="CY372" s="69"/>
      <c r="CZ372" s="69"/>
      <c r="DA372" s="69"/>
      <c r="DB372"/>
    </row>
    <row r="373" spans="1:106" s="26" customFormat="1" x14ac:dyDescent="0.25">
      <c r="A373" s="85"/>
      <c r="B373" s="72" t="s">
        <v>18</v>
      </c>
      <c r="C373" s="86"/>
      <c r="D373" s="87">
        <v>8</v>
      </c>
      <c r="E373" s="88">
        <v>8</v>
      </c>
      <c r="F373" s="87"/>
      <c r="G373" s="88"/>
      <c r="H373" s="88"/>
      <c r="I373" s="87"/>
      <c r="J373" s="110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69"/>
      <c r="CB373" s="69"/>
      <c r="CC373" s="69"/>
      <c r="CD373" s="69"/>
      <c r="CE373" s="69"/>
      <c r="CF373" s="69"/>
      <c r="CG373" s="69"/>
      <c r="CH373" s="69"/>
      <c r="CI373" s="69"/>
      <c r="CJ373" s="69"/>
      <c r="CK373" s="69"/>
      <c r="CL373" s="69"/>
      <c r="CM373" s="69"/>
      <c r="CN373" s="69"/>
      <c r="CO373" s="69"/>
      <c r="CP373" s="69"/>
      <c r="CQ373" s="69"/>
      <c r="CR373" s="69"/>
      <c r="CS373" s="69"/>
      <c r="CT373" s="69"/>
      <c r="CU373" s="69"/>
      <c r="CV373" s="69"/>
      <c r="CW373" s="69"/>
      <c r="CX373" s="69"/>
      <c r="CY373" s="69"/>
      <c r="CZ373" s="69"/>
      <c r="DA373" s="69"/>
      <c r="DB373"/>
    </row>
    <row r="374" spans="1:106" s="26" customFormat="1" x14ac:dyDescent="0.25">
      <c r="A374" s="111"/>
      <c r="B374" s="72" t="s">
        <v>16</v>
      </c>
      <c r="C374" s="86"/>
      <c r="D374" s="87">
        <v>90</v>
      </c>
      <c r="E374" s="88">
        <v>90</v>
      </c>
      <c r="F374" s="87"/>
      <c r="G374" s="88"/>
      <c r="H374" s="88"/>
      <c r="I374" s="87"/>
      <c r="J374" s="110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69"/>
      <c r="CB374" s="69"/>
      <c r="CC374" s="69"/>
      <c r="CD374" s="69"/>
      <c r="CE374" s="69"/>
      <c r="CF374" s="69"/>
      <c r="CG374" s="69"/>
      <c r="CH374" s="69"/>
      <c r="CI374" s="69"/>
      <c r="CJ374" s="69"/>
      <c r="CK374" s="69"/>
      <c r="CL374" s="69"/>
      <c r="CM374" s="69"/>
      <c r="CN374" s="69"/>
      <c r="CO374" s="69"/>
      <c r="CP374" s="69"/>
      <c r="CQ374" s="69"/>
      <c r="CR374" s="69"/>
      <c r="CS374" s="69"/>
      <c r="CT374" s="69"/>
      <c r="CU374" s="69"/>
      <c r="CV374" s="69"/>
      <c r="CW374" s="69"/>
      <c r="CX374" s="69"/>
      <c r="CY374" s="69"/>
      <c r="CZ374" s="69"/>
      <c r="DA374" s="69"/>
      <c r="DB374"/>
    </row>
    <row r="375" spans="1:106" s="26" customFormat="1" x14ac:dyDescent="0.25">
      <c r="A375" s="111"/>
      <c r="B375" s="72" t="s">
        <v>17</v>
      </c>
      <c r="C375" s="86"/>
      <c r="D375" s="87">
        <v>100</v>
      </c>
      <c r="E375" s="88">
        <v>100</v>
      </c>
      <c r="F375" s="87"/>
      <c r="G375" s="88"/>
      <c r="H375" s="88"/>
      <c r="I375" s="87"/>
      <c r="J375" s="110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69"/>
      <c r="CB375" s="69"/>
      <c r="CC375" s="69"/>
      <c r="CD375" s="69"/>
      <c r="CE375" s="69"/>
      <c r="CF375" s="69"/>
      <c r="CG375" s="69"/>
      <c r="CH375" s="69"/>
      <c r="CI375" s="69"/>
      <c r="CJ375" s="69"/>
      <c r="CK375" s="69"/>
      <c r="CL375" s="69"/>
      <c r="CM375" s="69"/>
      <c r="CN375" s="69"/>
      <c r="CO375" s="69"/>
      <c r="CP375" s="69"/>
      <c r="CQ375" s="69"/>
      <c r="CR375" s="69"/>
      <c r="CS375" s="69"/>
      <c r="CT375" s="69"/>
      <c r="CU375" s="69"/>
      <c r="CV375" s="69"/>
      <c r="CW375" s="69"/>
      <c r="CX375" s="69"/>
      <c r="CY375" s="69"/>
      <c r="CZ375" s="69"/>
      <c r="DA375" s="69"/>
      <c r="DB375"/>
    </row>
    <row r="376" spans="1:106" x14ac:dyDescent="0.25">
      <c r="A376" s="85" t="s">
        <v>23</v>
      </c>
      <c r="C376" s="98" t="s">
        <v>156</v>
      </c>
      <c r="D376" s="99"/>
      <c r="E376" s="81"/>
      <c r="F376" s="87">
        <v>1.91</v>
      </c>
      <c r="G376" s="88">
        <v>4.3499999999999996</v>
      </c>
      <c r="H376" s="74">
        <v>12.89</v>
      </c>
      <c r="I376" s="87">
        <v>99</v>
      </c>
      <c r="J376" s="110" t="s">
        <v>24</v>
      </c>
    </row>
    <row r="377" spans="1:106" x14ac:dyDescent="0.25">
      <c r="A377" s="85"/>
      <c r="B377" s="72" t="s">
        <v>25</v>
      </c>
      <c r="C377" s="86"/>
      <c r="D377" s="87">
        <v>25</v>
      </c>
      <c r="E377" s="88">
        <v>25</v>
      </c>
      <c r="F377" s="87"/>
      <c r="G377" s="88"/>
      <c r="H377" s="88"/>
      <c r="I377" s="87"/>
      <c r="J377" s="110"/>
    </row>
    <row r="378" spans="1:106" ht="16.5" thickBot="1" x14ac:dyDescent="0.3">
      <c r="A378" s="85"/>
      <c r="B378" s="72" t="s">
        <v>20</v>
      </c>
      <c r="C378" s="86"/>
      <c r="D378" s="87">
        <v>5</v>
      </c>
      <c r="E378" s="88">
        <v>5</v>
      </c>
      <c r="F378" s="87" t="s">
        <v>1</v>
      </c>
      <c r="G378" s="88"/>
      <c r="H378" s="88"/>
      <c r="I378" s="87"/>
      <c r="J378" s="110"/>
    </row>
    <row r="379" spans="1:106" ht="16.5" thickBot="1" x14ac:dyDescent="0.3">
      <c r="A379" s="100" t="s">
        <v>26</v>
      </c>
      <c r="B379" s="101"/>
      <c r="C379" s="102">
        <v>413</v>
      </c>
      <c r="D379" s="84"/>
      <c r="E379" s="83"/>
      <c r="F379" s="83">
        <f>SUM(F363:F378)</f>
        <v>12.326666666666666</v>
      </c>
      <c r="G379" s="83">
        <f>SUM(G363:G378)</f>
        <v>14.733333333333333</v>
      </c>
      <c r="H379" s="83">
        <f>SUM(H363:H378)</f>
        <v>45.498333333333335</v>
      </c>
      <c r="I379" s="83">
        <f>SUM(I363:I378)</f>
        <v>380.3</v>
      </c>
      <c r="J379" s="104"/>
    </row>
    <row r="380" spans="1:106" x14ac:dyDescent="0.25">
      <c r="A380" s="85" t="s">
        <v>27</v>
      </c>
      <c r="C380" s="86">
        <v>125</v>
      </c>
      <c r="D380" s="103">
        <v>125</v>
      </c>
      <c r="E380" s="86">
        <v>125</v>
      </c>
      <c r="F380" s="87">
        <v>1.2</v>
      </c>
      <c r="G380" s="88">
        <v>0.06</v>
      </c>
      <c r="H380" s="74">
        <v>17.5</v>
      </c>
      <c r="I380" s="88">
        <v>75</v>
      </c>
      <c r="J380" s="110" t="s">
        <v>262</v>
      </c>
    </row>
    <row r="381" spans="1:106" ht="15" customHeight="1" thickBot="1" x14ac:dyDescent="0.3">
      <c r="A381" s="85"/>
      <c r="C381" s="86"/>
      <c r="D381" s="103"/>
      <c r="E381" s="86"/>
      <c r="F381" s="87"/>
      <c r="G381" s="88"/>
      <c r="I381" s="88"/>
      <c r="J381" s="110"/>
    </row>
    <row r="382" spans="1:106" ht="19.5" customHeight="1" thickBot="1" x14ac:dyDescent="0.3">
      <c r="A382" s="100" t="s">
        <v>26</v>
      </c>
      <c r="B382" s="101"/>
      <c r="C382" s="102">
        <f>SUM(C380)</f>
        <v>125</v>
      </c>
      <c r="D382" s="179"/>
      <c r="E382" s="104"/>
      <c r="F382" s="75">
        <f>SUM(F380:F381)</f>
        <v>1.2</v>
      </c>
      <c r="G382" s="75">
        <f t="shared" ref="G382" si="2">SUM(G380:G381)</f>
        <v>0.06</v>
      </c>
      <c r="H382" s="75">
        <v>17.5</v>
      </c>
      <c r="I382" s="75">
        <v>75</v>
      </c>
      <c r="J382" s="104"/>
    </row>
    <row r="383" spans="1:106" ht="19.5" customHeight="1" thickBot="1" x14ac:dyDescent="0.3">
      <c r="A383" s="105"/>
      <c r="B383" s="106"/>
      <c r="C383" s="107">
        <v>538</v>
      </c>
      <c r="D383" s="152"/>
      <c r="E383" s="186"/>
      <c r="F383" s="279">
        <f>F379+F382</f>
        <v>13.526666666666666</v>
      </c>
      <c r="G383" s="279">
        <f t="shared" ref="G383:I383" si="3">G379+G382</f>
        <v>14.793333333333333</v>
      </c>
      <c r="H383" s="279">
        <f t="shared" si="3"/>
        <v>62.998333333333335</v>
      </c>
      <c r="I383" s="279">
        <f t="shared" si="3"/>
        <v>455.3</v>
      </c>
      <c r="J383" s="280"/>
    </row>
    <row r="384" spans="1:106" ht="15" customHeight="1" x14ac:dyDescent="0.25">
      <c r="A384" s="105"/>
      <c r="B384" s="106" t="s">
        <v>28</v>
      </c>
      <c r="C384" s="107"/>
      <c r="D384" s="187"/>
      <c r="E384" s="109"/>
      <c r="G384" s="88"/>
      <c r="I384" s="87"/>
      <c r="J384" s="81"/>
    </row>
    <row r="385" spans="1:106" s="69" customFormat="1" x14ac:dyDescent="0.25">
      <c r="A385" s="85" t="s">
        <v>118</v>
      </c>
      <c r="B385" s="227"/>
      <c r="C385" s="220">
        <v>50</v>
      </c>
      <c r="D385" s="221"/>
      <c r="E385" s="88"/>
      <c r="F385" s="221">
        <v>0.55000000000000004</v>
      </c>
      <c r="G385" s="88">
        <v>0.1</v>
      </c>
      <c r="H385" s="221">
        <v>1.9</v>
      </c>
      <c r="I385" s="87">
        <v>12</v>
      </c>
      <c r="J385" s="81" t="s">
        <v>443</v>
      </c>
    </row>
    <row r="386" spans="1:106" s="69" customFormat="1" x14ac:dyDescent="0.25">
      <c r="A386" s="85"/>
      <c r="B386" s="297" t="s">
        <v>32</v>
      </c>
      <c r="C386" s="220"/>
      <c r="D386" s="221">
        <v>40.625</v>
      </c>
      <c r="E386" s="88">
        <v>32.5</v>
      </c>
      <c r="F386" s="221"/>
      <c r="G386" s="88"/>
      <c r="H386" s="221"/>
      <c r="I386" s="87"/>
      <c r="J386" s="81"/>
    </row>
    <row r="387" spans="1:106" s="69" customFormat="1" x14ac:dyDescent="0.25">
      <c r="A387" s="85"/>
      <c r="B387" s="297" t="s">
        <v>88</v>
      </c>
      <c r="C387" s="220"/>
      <c r="D387" s="221">
        <v>11.6</v>
      </c>
      <c r="E387" s="88">
        <v>10</v>
      </c>
      <c r="F387" s="221"/>
      <c r="G387" s="88"/>
      <c r="H387" s="221"/>
      <c r="I387" s="87"/>
      <c r="J387" s="81"/>
    </row>
    <row r="388" spans="1:106" s="69" customFormat="1" x14ac:dyDescent="0.25">
      <c r="A388" s="85"/>
      <c r="B388" s="297" t="s">
        <v>18</v>
      </c>
      <c r="C388" s="220"/>
      <c r="D388" s="221">
        <v>1.3</v>
      </c>
      <c r="E388" s="88">
        <v>1.3</v>
      </c>
      <c r="F388" s="221"/>
      <c r="G388" s="88"/>
      <c r="H388" s="221"/>
      <c r="I388" s="87"/>
      <c r="J388" s="110"/>
    </row>
    <row r="389" spans="1:106" s="26" customFormat="1" ht="25.5" customHeight="1" x14ac:dyDescent="0.25">
      <c r="A389" s="121" t="s">
        <v>424</v>
      </c>
      <c r="B389" s="122"/>
      <c r="C389" s="123" t="s">
        <v>194</v>
      </c>
      <c r="D389" s="125"/>
      <c r="E389" s="124"/>
      <c r="F389" s="126">
        <v>3.8</v>
      </c>
      <c r="G389" s="124">
        <v>5.4</v>
      </c>
      <c r="H389" s="125">
        <v>18.600000000000001</v>
      </c>
      <c r="I389" s="126">
        <v>138</v>
      </c>
      <c r="J389" s="133" t="s">
        <v>189</v>
      </c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/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69"/>
      <c r="CH389" s="69"/>
      <c r="CI389" s="69"/>
      <c r="CJ389" s="69"/>
      <c r="CK389" s="69"/>
      <c r="CL389" s="69"/>
      <c r="CM389" s="69"/>
      <c r="CN389" s="69"/>
      <c r="CO389" s="69"/>
      <c r="CP389" s="69"/>
      <c r="CQ389" s="69"/>
      <c r="CR389" s="69"/>
      <c r="CS389" s="69"/>
      <c r="CT389" s="69"/>
      <c r="CU389" s="69"/>
      <c r="CV389" s="69"/>
      <c r="CW389" s="69"/>
      <c r="CX389" s="69"/>
      <c r="CY389" s="69"/>
      <c r="CZ389" s="69"/>
      <c r="DA389" s="69"/>
    </row>
    <row r="390" spans="1:106" s="26" customFormat="1" x14ac:dyDescent="0.25">
      <c r="A390" s="85"/>
      <c r="B390" s="297" t="s">
        <v>29</v>
      </c>
      <c r="C390" s="98"/>
      <c r="D390" s="86">
        <v>65.28</v>
      </c>
      <c r="E390" s="103">
        <v>51</v>
      </c>
      <c r="F390" s="87"/>
      <c r="G390" s="87"/>
      <c r="H390" s="87"/>
      <c r="I390" s="87"/>
      <c r="J390" s="110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/>
      <c r="BZ390" s="69"/>
      <c r="CA390" s="69"/>
      <c r="CB390" s="69"/>
      <c r="CC390" s="69"/>
      <c r="CD390" s="69"/>
      <c r="CE390" s="69"/>
      <c r="CF390" s="69"/>
      <c r="CG390" s="69"/>
      <c r="CH390" s="69"/>
      <c r="CI390" s="69"/>
      <c r="CJ390" s="69"/>
      <c r="CK390" s="69"/>
      <c r="CL390" s="69"/>
      <c r="CM390" s="69"/>
      <c r="CN390" s="69"/>
      <c r="CO390" s="69"/>
      <c r="CP390" s="69"/>
      <c r="CQ390" s="69"/>
      <c r="CR390" s="69"/>
      <c r="CS390" s="69"/>
      <c r="CT390" s="69"/>
      <c r="CU390" s="69"/>
      <c r="CV390" s="69"/>
      <c r="CW390" s="69"/>
      <c r="CX390" s="69"/>
      <c r="CY390" s="69"/>
      <c r="CZ390" s="69"/>
      <c r="DA390" s="69"/>
      <c r="DB390"/>
    </row>
    <row r="391" spans="1:106" s="26" customFormat="1" ht="15" x14ac:dyDescent="0.25">
      <c r="A391" s="121"/>
      <c r="B391" s="297" t="s">
        <v>30</v>
      </c>
      <c r="C391" s="123"/>
      <c r="D391" s="125">
        <v>49.335000000000001</v>
      </c>
      <c r="E391" s="124">
        <v>34.5</v>
      </c>
      <c r="F391" s="126"/>
      <c r="G391" s="124"/>
      <c r="H391" s="125"/>
      <c r="I391" s="126"/>
      <c r="J391" s="248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  <c r="BC391" s="69"/>
      <c r="BD391" s="69"/>
      <c r="BE391" s="69"/>
      <c r="BF391" s="69"/>
      <c r="BG391" s="69"/>
      <c r="BH391" s="69"/>
      <c r="BI391" s="69"/>
      <c r="BJ391" s="69"/>
      <c r="BK391" s="69"/>
      <c r="BL391" s="69"/>
      <c r="BM391" s="69"/>
      <c r="BN391" s="69"/>
      <c r="BO391" s="69"/>
      <c r="BP391" s="69"/>
      <c r="BQ391" s="69"/>
      <c r="BR391" s="69"/>
      <c r="BS391" s="69"/>
      <c r="BT391" s="69"/>
      <c r="BU391" s="69"/>
      <c r="BV391" s="69"/>
      <c r="BW391" s="69"/>
      <c r="BX391" s="69"/>
      <c r="BY391" s="69"/>
      <c r="BZ391" s="69"/>
      <c r="CA391" s="69"/>
      <c r="CB391" s="69"/>
      <c r="CC391" s="69"/>
      <c r="CD391" s="69"/>
      <c r="CE391" s="69"/>
      <c r="CF391" s="69"/>
      <c r="CG391" s="69"/>
      <c r="CH391" s="69"/>
      <c r="CI391" s="69"/>
      <c r="CJ391" s="69"/>
      <c r="CK391" s="69"/>
      <c r="CL391" s="69"/>
      <c r="CM391" s="69"/>
      <c r="CN391" s="69"/>
      <c r="CO391" s="69"/>
      <c r="CP391" s="69"/>
      <c r="CQ391" s="69"/>
      <c r="CR391" s="69"/>
      <c r="CS391" s="69"/>
      <c r="CT391" s="69"/>
      <c r="CU391" s="69"/>
      <c r="CV391" s="69"/>
      <c r="CW391" s="69"/>
      <c r="CX391" s="69"/>
      <c r="CY391" s="69"/>
      <c r="CZ391" s="69"/>
      <c r="DA391" s="69"/>
    </row>
    <row r="392" spans="1:106" s="26" customFormat="1" ht="15" x14ac:dyDescent="0.25">
      <c r="A392" s="121"/>
      <c r="B392" s="297" t="s">
        <v>33</v>
      </c>
      <c r="C392" s="123"/>
      <c r="D392" s="125">
        <v>10.59</v>
      </c>
      <c r="E392" s="124">
        <v>8.89</v>
      </c>
      <c r="F392" s="126"/>
      <c r="G392" s="124"/>
      <c r="H392" s="125"/>
      <c r="I392" s="126"/>
      <c r="J392" s="248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69"/>
      <c r="BC392" s="69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69"/>
      <c r="CA392" s="69"/>
      <c r="CB392" s="69"/>
      <c r="CC392" s="69"/>
      <c r="CD392" s="69"/>
      <c r="CE392" s="69"/>
      <c r="CF392" s="69"/>
      <c r="CG392" s="69"/>
      <c r="CH392" s="69"/>
      <c r="CI392" s="69"/>
      <c r="CJ392" s="69"/>
      <c r="CK392" s="69"/>
      <c r="CL392" s="69"/>
      <c r="CM392" s="69"/>
      <c r="CN392" s="69"/>
      <c r="CO392" s="69"/>
      <c r="CP392" s="69"/>
      <c r="CQ392" s="69"/>
      <c r="CR392" s="69"/>
      <c r="CS392" s="69"/>
      <c r="CT392" s="69"/>
      <c r="CU392" s="69"/>
      <c r="CV392" s="69"/>
      <c r="CW392" s="69"/>
      <c r="CX392" s="69"/>
      <c r="CY392" s="69"/>
      <c r="CZ392" s="69"/>
      <c r="DA392" s="69"/>
    </row>
    <row r="393" spans="1:106" s="26" customFormat="1" ht="15" x14ac:dyDescent="0.25">
      <c r="A393" s="121"/>
      <c r="B393" s="297" t="s">
        <v>32</v>
      </c>
      <c r="C393" s="123"/>
      <c r="D393" s="125">
        <v>11</v>
      </c>
      <c r="E393" s="124">
        <v>8.8000000000000007</v>
      </c>
      <c r="F393" s="126"/>
      <c r="G393" s="124"/>
      <c r="H393" s="125"/>
      <c r="I393" s="126"/>
      <c r="J393" s="248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69"/>
      <c r="AX393" s="69"/>
      <c r="AY393" s="69"/>
      <c r="AZ393" s="69"/>
      <c r="BA393" s="69"/>
      <c r="BB393" s="69"/>
      <c r="BC393" s="69"/>
      <c r="BD393" s="69"/>
      <c r="BE393" s="69"/>
      <c r="BF393" s="69"/>
      <c r="BG393" s="69"/>
      <c r="BH393" s="69"/>
      <c r="BI393" s="69"/>
      <c r="BJ393" s="69"/>
      <c r="BK393" s="69"/>
      <c r="BL393" s="69"/>
      <c r="BM393" s="69"/>
      <c r="BN393" s="69"/>
      <c r="BO393" s="69"/>
      <c r="BP393" s="69"/>
      <c r="BQ393" s="69"/>
      <c r="BR393" s="69"/>
      <c r="BS393" s="69"/>
      <c r="BT393" s="69"/>
      <c r="BU393" s="69"/>
      <c r="BV393" s="69"/>
      <c r="BW393" s="69"/>
      <c r="BX393" s="69"/>
      <c r="BY393" s="69"/>
      <c r="BZ393" s="69"/>
      <c r="CA393" s="69"/>
      <c r="CB393" s="69"/>
      <c r="CC393" s="69"/>
      <c r="CD393" s="69"/>
      <c r="CE393" s="69"/>
      <c r="CF393" s="69"/>
      <c r="CG393" s="69"/>
      <c r="CH393" s="69"/>
      <c r="CI393" s="69"/>
      <c r="CJ393" s="69"/>
      <c r="CK393" s="69"/>
      <c r="CL393" s="69"/>
      <c r="CM393" s="69"/>
      <c r="CN393" s="69"/>
      <c r="CO393" s="69"/>
      <c r="CP393" s="69"/>
      <c r="CQ393" s="69"/>
      <c r="CR393" s="69"/>
      <c r="CS393" s="69"/>
      <c r="CT393" s="69"/>
      <c r="CU393" s="69"/>
      <c r="CV393" s="69"/>
      <c r="CW393" s="69"/>
      <c r="CX393" s="69"/>
      <c r="CY393" s="69"/>
      <c r="CZ393" s="69"/>
      <c r="DA393" s="69"/>
    </row>
    <row r="394" spans="1:106" s="26" customFormat="1" ht="15" x14ac:dyDescent="0.25">
      <c r="A394" s="121"/>
      <c r="B394" s="297" t="s">
        <v>34</v>
      </c>
      <c r="C394" s="123"/>
      <c r="D394" s="125">
        <v>4</v>
      </c>
      <c r="E394" s="124">
        <v>4</v>
      </c>
      <c r="F394" s="126"/>
      <c r="G394" s="124"/>
      <c r="H394" s="125"/>
      <c r="I394" s="126"/>
      <c r="J394" s="248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  <c r="AN394" s="69"/>
      <c r="AO394" s="69"/>
      <c r="AP394" s="69"/>
      <c r="AQ394" s="69"/>
      <c r="AR394" s="69"/>
      <c r="AS394" s="69"/>
      <c r="AT394" s="69"/>
      <c r="AU394" s="69"/>
      <c r="AV394" s="69"/>
      <c r="AW394" s="69"/>
      <c r="AX394" s="69"/>
      <c r="AY394" s="69"/>
      <c r="AZ394" s="69"/>
      <c r="BA394" s="69"/>
      <c r="BB394" s="69"/>
      <c r="BC394" s="69"/>
      <c r="BD394" s="69"/>
      <c r="BE394" s="69"/>
      <c r="BF394" s="69"/>
      <c r="BG394" s="69"/>
      <c r="BH394" s="69"/>
      <c r="BI394" s="69"/>
      <c r="BJ394" s="69"/>
      <c r="BK394" s="69"/>
      <c r="BL394" s="69"/>
      <c r="BM394" s="69"/>
      <c r="BN394" s="69"/>
      <c r="BO394" s="69"/>
      <c r="BP394" s="69"/>
      <c r="BQ394" s="69"/>
      <c r="BR394" s="69"/>
      <c r="BS394" s="69"/>
      <c r="BT394" s="69"/>
      <c r="BU394" s="69"/>
      <c r="BV394" s="69"/>
      <c r="BW394" s="69"/>
      <c r="BX394" s="69"/>
      <c r="BY394" s="69"/>
      <c r="BZ394" s="69"/>
      <c r="CA394" s="69"/>
      <c r="CB394" s="69"/>
      <c r="CC394" s="69"/>
      <c r="CD394" s="69"/>
      <c r="CE394" s="69"/>
      <c r="CF394" s="69"/>
      <c r="CG394" s="69"/>
      <c r="CH394" s="69"/>
      <c r="CI394" s="69"/>
      <c r="CJ394" s="69"/>
      <c r="CK394" s="69"/>
      <c r="CL394" s="69"/>
      <c r="CM394" s="69"/>
      <c r="CN394" s="69"/>
      <c r="CO394" s="69"/>
      <c r="CP394" s="69"/>
      <c r="CQ394" s="69"/>
      <c r="CR394" s="69"/>
      <c r="CS394" s="69"/>
      <c r="CT394" s="69"/>
      <c r="CU394" s="69"/>
      <c r="CV394" s="69"/>
      <c r="CW394" s="69"/>
      <c r="CX394" s="69"/>
      <c r="CY394" s="69"/>
      <c r="CZ394" s="69"/>
      <c r="DA394" s="69"/>
    </row>
    <row r="395" spans="1:106" s="26" customFormat="1" ht="15" x14ac:dyDescent="0.25">
      <c r="A395" s="121"/>
      <c r="B395" s="297" t="s">
        <v>18</v>
      </c>
      <c r="C395" s="123"/>
      <c r="D395" s="125">
        <v>1.3</v>
      </c>
      <c r="E395" s="124">
        <v>1.3</v>
      </c>
      <c r="F395" s="126"/>
      <c r="G395" s="124"/>
      <c r="H395" s="125"/>
      <c r="I395" s="126"/>
      <c r="J395" s="248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T395" s="69"/>
      <c r="AU395" s="69"/>
      <c r="AV395" s="69"/>
      <c r="AW395" s="69"/>
      <c r="AX395" s="69"/>
      <c r="AY395" s="69"/>
      <c r="AZ395" s="69"/>
      <c r="BA395" s="69"/>
      <c r="BB395" s="69"/>
      <c r="BC395" s="69"/>
      <c r="BD395" s="69"/>
      <c r="BE395" s="69"/>
      <c r="BF395" s="69"/>
      <c r="BG395" s="69"/>
      <c r="BH395" s="69"/>
      <c r="BI395" s="69"/>
      <c r="BJ395" s="69"/>
      <c r="BK395" s="69"/>
      <c r="BL395" s="69"/>
      <c r="BM395" s="69"/>
      <c r="BN395" s="69"/>
      <c r="BO395" s="69"/>
      <c r="BP395" s="69"/>
      <c r="BQ395" s="69"/>
      <c r="BR395" s="69"/>
      <c r="BS395" s="69"/>
      <c r="BT395" s="69"/>
      <c r="BU395" s="69"/>
      <c r="BV395" s="69"/>
      <c r="BW395" s="69"/>
      <c r="BX395" s="69"/>
      <c r="BY395" s="69"/>
      <c r="BZ395" s="69"/>
      <c r="CA395" s="69"/>
      <c r="CB395" s="69"/>
      <c r="CC395" s="69"/>
      <c r="CD395" s="69"/>
      <c r="CE395" s="69"/>
      <c r="CF395" s="69"/>
      <c r="CG395" s="69"/>
      <c r="CH395" s="69"/>
      <c r="CI395" s="69"/>
      <c r="CJ395" s="69"/>
      <c r="CK395" s="69"/>
      <c r="CL395" s="69"/>
      <c r="CM395" s="69"/>
      <c r="CN395" s="69"/>
      <c r="CO395" s="69"/>
      <c r="CP395" s="69"/>
      <c r="CQ395" s="69"/>
      <c r="CR395" s="69"/>
      <c r="CS395" s="69"/>
      <c r="CT395" s="69"/>
      <c r="CU395" s="69"/>
      <c r="CV395" s="69"/>
      <c r="CW395" s="69"/>
      <c r="CX395" s="69"/>
      <c r="CY395" s="69"/>
      <c r="CZ395" s="69"/>
      <c r="DA395" s="69"/>
    </row>
    <row r="396" spans="1:106" s="26" customFormat="1" ht="15" x14ac:dyDescent="0.25">
      <c r="A396" s="121"/>
      <c r="B396" s="297" t="s">
        <v>19</v>
      </c>
      <c r="C396" s="123"/>
      <c r="D396" s="125">
        <v>1</v>
      </c>
      <c r="E396" s="124">
        <v>1</v>
      </c>
      <c r="F396" s="126"/>
      <c r="G396" s="124"/>
      <c r="H396" s="125"/>
      <c r="I396" s="126"/>
      <c r="J396" s="248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/>
      <c r="AX396" s="69"/>
      <c r="AY396" s="69"/>
      <c r="AZ396" s="69"/>
      <c r="BA396" s="69"/>
      <c r="BB396" s="69"/>
      <c r="BC396" s="69"/>
      <c r="BD396" s="69"/>
      <c r="BE396" s="69"/>
      <c r="BF396" s="69"/>
      <c r="BG396" s="69"/>
      <c r="BH396" s="69"/>
      <c r="BI396" s="69"/>
      <c r="BJ396" s="69"/>
      <c r="BK396" s="69"/>
      <c r="BL396" s="69"/>
      <c r="BM396" s="69"/>
      <c r="BN396" s="69"/>
      <c r="BO396" s="69"/>
      <c r="BP396" s="69"/>
      <c r="BQ396" s="69"/>
      <c r="BR396" s="69"/>
      <c r="BS396" s="69"/>
      <c r="BT396" s="69"/>
      <c r="BU396" s="69"/>
      <c r="BV396" s="69"/>
      <c r="BW396" s="69"/>
      <c r="BX396" s="69"/>
      <c r="BY396" s="69"/>
      <c r="BZ396" s="69"/>
      <c r="CA396" s="69"/>
      <c r="CB396" s="69"/>
      <c r="CC396" s="69"/>
      <c r="CD396" s="69"/>
      <c r="CE396" s="69"/>
      <c r="CF396" s="69"/>
      <c r="CG396" s="69"/>
      <c r="CH396" s="69"/>
      <c r="CI396" s="69"/>
      <c r="CJ396" s="69"/>
      <c r="CK396" s="69"/>
      <c r="CL396" s="69"/>
      <c r="CM396" s="69"/>
      <c r="CN396" s="69"/>
      <c r="CO396" s="69"/>
      <c r="CP396" s="69"/>
      <c r="CQ396" s="69"/>
      <c r="CR396" s="69"/>
      <c r="CS396" s="69"/>
      <c r="CT396" s="69"/>
      <c r="CU396" s="69"/>
      <c r="CV396" s="69"/>
      <c r="CW396" s="69"/>
      <c r="CX396" s="69"/>
      <c r="CY396" s="69"/>
      <c r="CZ396" s="69"/>
      <c r="DA396" s="69"/>
    </row>
    <row r="397" spans="1:106" s="26" customFormat="1" ht="15" x14ac:dyDescent="0.25">
      <c r="A397" s="121"/>
      <c r="B397" s="122" t="s">
        <v>17</v>
      </c>
      <c r="C397" s="123"/>
      <c r="D397" s="125">
        <v>160</v>
      </c>
      <c r="E397" s="124">
        <v>160</v>
      </c>
      <c r="F397" s="126"/>
      <c r="G397" s="124"/>
      <c r="H397" s="125"/>
      <c r="I397" s="126"/>
      <c r="J397" s="248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69"/>
      <c r="AX397" s="69"/>
      <c r="AY397" s="69"/>
      <c r="AZ397" s="69"/>
      <c r="BA397" s="69"/>
      <c r="BB397" s="69"/>
      <c r="BC397" s="69"/>
      <c r="BD397" s="69"/>
      <c r="BE397" s="69"/>
      <c r="BF397" s="69"/>
      <c r="BG397" s="69"/>
      <c r="BH397" s="69"/>
      <c r="BI397" s="69"/>
      <c r="BJ397" s="69"/>
      <c r="BK397" s="69"/>
      <c r="BL397" s="69"/>
      <c r="BM397" s="69"/>
      <c r="BN397" s="69"/>
      <c r="BO397" s="69"/>
      <c r="BP397" s="69"/>
      <c r="BQ397" s="69"/>
      <c r="BR397" s="69"/>
      <c r="BS397" s="69"/>
      <c r="BT397" s="69"/>
      <c r="BU397" s="69"/>
      <c r="BV397" s="69"/>
      <c r="BW397" s="69"/>
      <c r="BX397" s="69"/>
      <c r="BY397" s="69"/>
      <c r="BZ397" s="69"/>
      <c r="CA397" s="69"/>
      <c r="CB397" s="69"/>
      <c r="CC397" s="69"/>
      <c r="CD397" s="69"/>
      <c r="CE397" s="69"/>
      <c r="CF397" s="69"/>
      <c r="CG397" s="69"/>
      <c r="CH397" s="69"/>
      <c r="CI397" s="69"/>
      <c r="CJ397" s="69"/>
      <c r="CK397" s="69"/>
      <c r="CL397" s="69"/>
      <c r="CM397" s="69"/>
      <c r="CN397" s="69"/>
      <c r="CO397" s="69"/>
      <c r="CP397" s="69"/>
      <c r="CQ397" s="69"/>
      <c r="CR397" s="69"/>
      <c r="CS397" s="69"/>
      <c r="CT397" s="69"/>
      <c r="CU397" s="69"/>
      <c r="CV397" s="69"/>
      <c r="CW397" s="69"/>
      <c r="CX397" s="69"/>
      <c r="CY397" s="69"/>
      <c r="CZ397" s="69"/>
      <c r="DA397" s="69"/>
    </row>
    <row r="398" spans="1:106" s="26" customFormat="1" ht="15" x14ac:dyDescent="0.25">
      <c r="A398" s="121"/>
      <c r="B398" s="297" t="s">
        <v>36</v>
      </c>
      <c r="C398" s="123"/>
      <c r="D398" s="125">
        <v>6</v>
      </c>
      <c r="E398" s="124">
        <v>6</v>
      </c>
      <c r="F398" s="126"/>
      <c r="G398" s="124"/>
      <c r="H398" s="125"/>
      <c r="I398" s="126"/>
      <c r="J398" s="248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  <c r="AN398" s="69"/>
      <c r="AO398" s="69"/>
      <c r="AP398" s="69"/>
      <c r="AQ398" s="69"/>
      <c r="AR398" s="69"/>
      <c r="AS398" s="69"/>
      <c r="AT398" s="69"/>
      <c r="AU398" s="69"/>
      <c r="AV398" s="69"/>
      <c r="AW398" s="69"/>
      <c r="AX398" s="69"/>
      <c r="AY398" s="69"/>
      <c r="AZ398" s="69"/>
      <c r="BA398" s="69"/>
      <c r="BB398" s="69"/>
      <c r="BC398" s="69"/>
      <c r="BD398" s="69"/>
      <c r="BE398" s="69"/>
      <c r="BF398" s="69"/>
      <c r="BG398" s="69"/>
      <c r="BH398" s="69"/>
      <c r="BI398" s="69"/>
      <c r="BJ398" s="69"/>
      <c r="BK398" s="69"/>
      <c r="BL398" s="69"/>
      <c r="BM398" s="69"/>
      <c r="BN398" s="69"/>
      <c r="BO398" s="69"/>
      <c r="BP398" s="69"/>
      <c r="BQ398" s="69"/>
      <c r="BR398" s="69"/>
      <c r="BS398" s="69"/>
      <c r="BT398" s="69"/>
      <c r="BU398" s="69"/>
      <c r="BV398" s="69"/>
      <c r="BW398" s="69"/>
      <c r="BX398" s="69"/>
      <c r="BY398" s="69"/>
      <c r="BZ398" s="69"/>
      <c r="CA398" s="69"/>
      <c r="CB398" s="69"/>
      <c r="CC398" s="69"/>
      <c r="CD398" s="69"/>
      <c r="CE398" s="69"/>
      <c r="CF398" s="69"/>
      <c r="CG398" s="69"/>
      <c r="CH398" s="69"/>
      <c r="CI398" s="69"/>
      <c r="CJ398" s="69"/>
      <c r="CK398" s="69"/>
      <c r="CL398" s="69"/>
      <c r="CM398" s="69"/>
      <c r="CN398" s="69"/>
      <c r="CO398" s="69"/>
      <c r="CP398" s="69"/>
      <c r="CQ398" s="69"/>
      <c r="CR398" s="69"/>
      <c r="CS398" s="69"/>
      <c r="CT398" s="69"/>
      <c r="CU398" s="69"/>
      <c r="CV398" s="69"/>
      <c r="CW398" s="69"/>
      <c r="CX398" s="69"/>
      <c r="CY398" s="69"/>
      <c r="CZ398" s="69"/>
      <c r="DA398" s="69"/>
    </row>
    <row r="399" spans="1:106" s="26" customFormat="1" ht="15" x14ac:dyDescent="0.25">
      <c r="A399" s="121"/>
      <c r="B399" s="297" t="s">
        <v>44</v>
      </c>
      <c r="C399" s="123"/>
      <c r="D399" s="125">
        <v>1</v>
      </c>
      <c r="E399" s="124">
        <v>1</v>
      </c>
      <c r="F399" s="126"/>
      <c r="G399" s="124"/>
      <c r="H399" s="125"/>
      <c r="I399" s="126"/>
      <c r="J399" s="248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69"/>
      <c r="CB399" s="69"/>
      <c r="CC399" s="69"/>
      <c r="CD399" s="69"/>
      <c r="CE399" s="69"/>
      <c r="CF399" s="69"/>
      <c r="CG399" s="69"/>
      <c r="CH399" s="69"/>
      <c r="CI399" s="69"/>
      <c r="CJ399" s="69"/>
      <c r="CK399" s="69"/>
      <c r="CL399" s="69"/>
      <c r="CM399" s="69"/>
      <c r="CN399" s="69"/>
      <c r="CO399" s="69"/>
      <c r="CP399" s="69"/>
      <c r="CQ399" s="69"/>
      <c r="CR399" s="69"/>
      <c r="CS399" s="69"/>
      <c r="CT399" s="69"/>
      <c r="CU399" s="69"/>
      <c r="CV399" s="69"/>
      <c r="CW399" s="69"/>
      <c r="CX399" s="69"/>
      <c r="CY399" s="69"/>
      <c r="CZ399" s="69"/>
      <c r="DA399" s="69"/>
    </row>
    <row r="400" spans="1:106" s="26" customFormat="1" x14ac:dyDescent="0.25">
      <c r="A400" s="121"/>
      <c r="B400" s="297" t="s">
        <v>141</v>
      </c>
      <c r="C400" s="123"/>
      <c r="D400" s="88">
        <v>17.100000000000001</v>
      </c>
      <c r="E400" s="88">
        <v>17.100000000000001</v>
      </c>
      <c r="F400" s="126"/>
      <c r="G400" s="124"/>
      <c r="H400" s="125"/>
      <c r="I400" s="126"/>
      <c r="J400" s="248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69"/>
      <c r="CB400" s="69"/>
      <c r="CC400" s="69"/>
      <c r="CD400" s="69"/>
      <c r="CE400" s="69"/>
      <c r="CF400" s="69"/>
      <c r="CG400" s="69"/>
      <c r="CH400" s="69"/>
      <c r="CI400" s="69"/>
      <c r="CJ400" s="69"/>
      <c r="CK400" s="69"/>
      <c r="CL400" s="69"/>
      <c r="CM400" s="69"/>
      <c r="CN400" s="69"/>
      <c r="CO400" s="69"/>
      <c r="CP400" s="69"/>
      <c r="CQ400" s="69"/>
      <c r="CR400" s="69"/>
      <c r="CS400" s="69"/>
      <c r="CT400" s="69"/>
      <c r="CU400" s="69"/>
      <c r="CV400" s="69"/>
      <c r="CW400" s="69"/>
      <c r="CX400" s="69"/>
      <c r="CY400" s="69"/>
      <c r="CZ400" s="69"/>
      <c r="DA400" s="69"/>
    </row>
    <row r="401" spans="1:157" s="26" customFormat="1" x14ac:dyDescent="0.25">
      <c r="A401" s="121"/>
      <c r="B401" s="297" t="s">
        <v>33</v>
      </c>
      <c r="C401" s="123"/>
      <c r="D401" s="88">
        <v>1.7849999999999999</v>
      </c>
      <c r="E401" s="88">
        <v>1.5</v>
      </c>
      <c r="F401" s="126"/>
      <c r="G401" s="124"/>
      <c r="H401" s="125"/>
      <c r="I401" s="126"/>
      <c r="J401" s="248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69"/>
      <c r="CG401" s="69"/>
      <c r="CH401" s="69"/>
      <c r="CI401" s="69"/>
      <c r="CJ401" s="69"/>
      <c r="CK401" s="69"/>
      <c r="CL401" s="69"/>
      <c r="CM401" s="69"/>
      <c r="CN401" s="69"/>
      <c r="CO401" s="69"/>
      <c r="CP401" s="69"/>
      <c r="CQ401" s="69"/>
      <c r="CR401" s="69"/>
      <c r="CS401" s="69"/>
      <c r="CT401" s="69"/>
      <c r="CU401" s="69"/>
      <c r="CV401" s="69"/>
      <c r="CW401" s="69"/>
      <c r="CX401" s="69"/>
      <c r="CY401" s="69"/>
      <c r="CZ401" s="69"/>
      <c r="DA401" s="69"/>
    </row>
    <row r="402" spans="1:157" s="26" customFormat="1" x14ac:dyDescent="0.25">
      <c r="A402" s="121"/>
      <c r="B402" s="297" t="s">
        <v>51</v>
      </c>
      <c r="C402" s="123"/>
      <c r="D402" s="88">
        <v>1.5</v>
      </c>
      <c r="E402" s="88">
        <v>1.5</v>
      </c>
      <c r="F402" s="126"/>
      <c r="G402" s="124"/>
      <c r="H402" s="125"/>
      <c r="I402" s="126"/>
      <c r="J402" s="248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/>
      <c r="CF402" s="69"/>
      <c r="CG402" s="69"/>
      <c r="CH402" s="69"/>
      <c r="CI402" s="69"/>
      <c r="CJ402" s="69"/>
      <c r="CK402" s="69"/>
      <c r="CL402" s="69"/>
      <c r="CM402" s="69"/>
      <c r="CN402" s="69"/>
      <c r="CO402" s="69"/>
      <c r="CP402" s="69"/>
      <c r="CQ402" s="69"/>
      <c r="CR402" s="69"/>
      <c r="CS402" s="69"/>
      <c r="CT402" s="69"/>
      <c r="CU402" s="69"/>
      <c r="CV402" s="69"/>
      <c r="CW402" s="69"/>
      <c r="CX402" s="69"/>
      <c r="CY402" s="69"/>
      <c r="CZ402" s="69"/>
      <c r="DA402" s="69"/>
    </row>
    <row r="403" spans="1:157" s="26" customFormat="1" x14ac:dyDescent="0.25">
      <c r="A403" s="121"/>
      <c r="B403" s="122" t="s">
        <v>17</v>
      </c>
      <c r="C403" s="123"/>
      <c r="D403" s="88">
        <v>1.7</v>
      </c>
      <c r="E403" s="88">
        <v>1.7</v>
      </c>
      <c r="F403" s="126"/>
      <c r="G403" s="124"/>
      <c r="H403" s="125"/>
      <c r="I403" s="126"/>
      <c r="J403" s="248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69"/>
      <c r="CD403" s="69"/>
      <c r="CE403" s="69"/>
      <c r="CF403" s="69"/>
      <c r="CG403" s="69"/>
      <c r="CH403" s="69"/>
      <c r="CI403" s="69"/>
      <c r="CJ403" s="69"/>
      <c r="CK403" s="69"/>
      <c r="CL403" s="69"/>
      <c r="CM403" s="69"/>
      <c r="CN403" s="69"/>
      <c r="CO403" s="69"/>
      <c r="CP403" s="69"/>
      <c r="CQ403" s="69"/>
      <c r="CR403" s="69"/>
      <c r="CS403" s="69"/>
      <c r="CT403" s="69"/>
      <c r="CU403" s="69"/>
      <c r="CV403" s="69"/>
      <c r="CW403" s="69"/>
      <c r="CX403" s="69"/>
      <c r="CY403" s="69"/>
      <c r="CZ403" s="69"/>
      <c r="DA403" s="69"/>
    </row>
    <row r="404" spans="1:157" s="33" customFormat="1" ht="17.25" customHeight="1" x14ac:dyDescent="0.25">
      <c r="A404" s="90" t="s">
        <v>299</v>
      </c>
      <c r="B404" s="271"/>
      <c r="C404" s="70">
        <v>160</v>
      </c>
      <c r="D404" s="91"/>
      <c r="E404" s="70"/>
      <c r="F404" s="91">
        <v>12</v>
      </c>
      <c r="G404" s="70">
        <v>14</v>
      </c>
      <c r="H404" s="91">
        <v>38.9</v>
      </c>
      <c r="I404" s="234">
        <v>330</v>
      </c>
      <c r="J404" s="250" t="s">
        <v>303</v>
      </c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</row>
    <row r="405" spans="1:157" s="33" customFormat="1" ht="17.25" customHeight="1" x14ac:dyDescent="0.25">
      <c r="A405" s="90"/>
      <c r="B405" s="271" t="s">
        <v>83</v>
      </c>
      <c r="C405" s="70"/>
      <c r="D405" s="91">
        <v>104.61</v>
      </c>
      <c r="E405" s="70">
        <v>68</v>
      </c>
      <c r="F405" s="91"/>
      <c r="G405" s="70"/>
      <c r="H405" s="91"/>
      <c r="I405" s="234"/>
      <c r="J405" s="250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</row>
    <row r="406" spans="1:157" s="33" customFormat="1" ht="17.25" customHeight="1" x14ac:dyDescent="0.25">
      <c r="A406" s="90"/>
      <c r="B406" s="271" t="s">
        <v>34</v>
      </c>
      <c r="C406" s="70"/>
      <c r="D406" s="91">
        <v>3</v>
      </c>
      <c r="E406" s="70">
        <v>3</v>
      </c>
      <c r="F406" s="91"/>
      <c r="G406" s="70"/>
      <c r="H406" s="91"/>
      <c r="I406" s="234"/>
      <c r="J406" s="250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</row>
    <row r="407" spans="1:157" s="33" customFormat="1" ht="17.25" customHeight="1" x14ac:dyDescent="0.25">
      <c r="A407" s="90"/>
      <c r="B407" s="271" t="s">
        <v>298</v>
      </c>
      <c r="C407" s="70"/>
      <c r="D407" s="91"/>
      <c r="E407" s="70">
        <v>50</v>
      </c>
      <c r="F407" s="91"/>
      <c r="G407" s="70"/>
      <c r="H407" s="91"/>
      <c r="I407" s="234"/>
      <c r="J407" s="250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</row>
    <row r="408" spans="1:157" s="33" customFormat="1" ht="17.25" customHeight="1" x14ac:dyDescent="0.25">
      <c r="A408" s="90"/>
      <c r="B408" s="271" t="s">
        <v>34</v>
      </c>
      <c r="C408" s="70"/>
      <c r="D408" s="91">
        <v>3</v>
      </c>
      <c r="E408" s="70">
        <v>3</v>
      </c>
      <c r="F408" s="91"/>
      <c r="G408" s="70"/>
      <c r="H408" s="91"/>
      <c r="I408" s="234"/>
      <c r="J408" s="250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</row>
    <row r="409" spans="1:157" s="33" customFormat="1" ht="17.25" customHeight="1" x14ac:dyDescent="0.25">
      <c r="A409" s="90"/>
      <c r="B409" s="271" t="s">
        <v>32</v>
      </c>
      <c r="C409" s="70"/>
      <c r="D409" s="91">
        <v>17.875</v>
      </c>
      <c r="E409" s="70">
        <v>14.3</v>
      </c>
      <c r="F409" s="91"/>
      <c r="G409" s="70"/>
      <c r="H409" s="91"/>
      <c r="I409" s="234"/>
      <c r="J409" s="250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</row>
    <row r="410" spans="1:157" s="33" customFormat="1" ht="17.25" customHeight="1" thickBot="1" x14ac:dyDescent="0.3">
      <c r="A410" s="90"/>
      <c r="B410" s="297" t="s">
        <v>33</v>
      </c>
      <c r="C410" s="70"/>
      <c r="D410" s="91">
        <v>8.33</v>
      </c>
      <c r="E410" s="70">
        <v>6.99</v>
      </c>
      <c r="F410" s="91"/>
      <c r="G410" s="70"/>
      <c r="H410" s="91"/>
      <c r="I410" s="234"/>
      <c r="J410" s="25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</row>
    <row r="411" spans="1:157" s="33" customFormat="1" x14ac:dyDescent="0.25">
      <c r="A411" s="188"/>
      <c r="B411" s="284" t="s">
        <v>184</v>
      </c>
      <c r="C411" s="217"/>
      <c r="D411" s="190">
        <v>38.5</v>
      </c>
      <c r="E411" s="218">
        <v>38.5</v>
      </c>
      <c r="F411" s="190"/>
      <c r="G411" s="235"/>
      <c r="H411" s="191"/>
      <c r="I411" s="236"/>
      <c r="J411" s="25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</row>
    <row r="412" spans="1:157" s="33" customFormat="1" x14ac:dyDescent="0.25">
      <c r="A412" s="90"/>
      <c r="B412" s="271" t="s">
        <v>39</v>
      </c>
      <c r="C412" s="70"/>
      <c r="D412" s="95">
        <v>0.8</v>
      </c>
      <c r="E412" s="67">
        <v>0.8</v>
      </c>
      <c r="F412" s="95"/>
      <c r="G412" s="237"/>
      <c r="H412" s="91"/>
      <c r="I412" s="210"/>
      <c r="J412" s="250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</row>
    <row r="413" spans="1:157" s="33" customFormat="1" x14ac:dyDescent="0.25">
      <c r="A413" s="90"/>
      <c r="B413" s="271" t="s">
        <v>69</v>
      </c>
      <c r="C413" s="70"/>
      <c r="D413" s="95"/>
      <c r="E413" s="67">
        <v>110</v>
      </c>
      <c r="F413" s="95"/>
      <c r="G413" s="237"/>
      <c r="H413" s="91"/>
      <c r="I413" s="210"/>
      <c r="J413" s="250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</row>
    <row r="414" spans="1:157" s="38" customFormat="1" x14ac:dyDescent="0.25">
      <c r="A414" s="85" t="s">
        <v>397</v>
      </c>
      <c r="B414" s="196"/>
      <c r="C414" s="136">
        <v>180</v>
      </c>
      <c r="D414" s="161"/>
      <c r="E414" s="308"/>
      <c r="F414" s="88">
        <v>0.1</v>
      </c>
      <c r="G414" s="89">
        <v>0.1</v>
      </c>
      <c r="H414" s="88">
        <v>11.8</v>
      </c>
      <c r="I414" s="88">
        <v>49</v>
      </c>
      <c r="J414" s="110" t="s">
        <v>398</v>
      </c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  <c r="AB414" s="96"/>
      <c r="AC414" s="96"/>
      <c r="AD414" s="96"/>
      <c r="AE414" s="96"/>
      <c r="AF414" s="96"/>
      <c r="AG414" s="96"/>
      <c r="AH414" s="96"/>
      <c r="AI414" s="96"/>
      <c r="AJ414" s="96"/>
      <c r="AK414" s="96"/>
      <c r="AL414" s="96"/>
      <c r="AM414" s="96"/>
      <c r="AN414" s="96"/>
      <c r="AO414" s="96"/>
      <c r="AP414" s="96"/>
      <c r="AQ414" s="96"/>
      <c r="AR414" s="96"/>
      <c r="AS414" s="96"/>
      <c r="AT414" s="96"/>
      <c r="AU414" s="96"/>
      <c r="AV414" s="96"/>
      <c r="AW414" s="96"/>
      <c r="AX414" s="96"/>
      <c r="AY414" s="96"/>
      <c r="AZ414" s="96"/>
      <c r="BA414" s="96"/>
      <c r="BB414" s="96"/>
      <c r="BC414" s="96"/>
      <c r="BD414" s="96"/>
      <c r="BE414" s="96"/>
      <c r="BF414" s="96"/>
      <c r="BG414" s="96"/>
      <c r="BH414" s="96"/>
      <c r="BI414" s="96"/>
      <c r="BJ414" s="96"/>
      <c r="BK414" s="96"/>
      <c r="BL414" s="96"/>
      <c r="BM414" s="96"/>
      <c r="BN414" s="96"/>
      <c r="BO414" s="96"/>
      <c r="BP414" s="96"/>
      <c r="BQ414" s="96"/>
      <c r="BR414" s="96"/>
      <c r="BS414" s="96"/>
      <c r="BT414" s="96"/>
      <c r="BU414" s="96"/>
      <c r="BV414" s="96"/>
      <c r="BW414" s="96"/>
      <c r="BX414" s="96"/>
      <c r="BY414" s="96"/>
      <c r="BZ414" s="96"/>
      <c r="CA414" s="96"/>
      <c r="CB414" s="96"/>
      <c r="CC414" s="96"/>
      <c r="CD414" s="96"/>
      <c r="CE414" s="96"/>
      <c r="CF414" s="96"/>
      <c r="CG414" s="96"/>
      <c r="CH414" s="96"/>
      <c r="CI414" s="96"/>
      <c r="CJ414" s="96"/>
      <c r="CK414" s="96"/>
      <c r="CL414" s="96"/>
      <c r="CM414" s="96"/>
      <c r="CN414" s="96"/>
      <c r="CO414" s="96"/>
      <c r="CP414" s="96"/>
      <c r="CQ414" s="96"/>
      <c r="CR414" s="96"/>
      <c r="CS414" s="96"/>
      <c r="CT414" s="96"/>
      <c r="CU414" s="96"/>
      <c r="CV414" s="96"/>
      <c r="CW414" s="96"/>
      <c r="CX414" s="96"/>
      <c r="CY414" s="96"/>
      <c r="CZ414" s="96"/>
      <c r="DA414" s="96"/>
      <c r="DB414" s="96"/>
      <c r="DC414" s="96"/>
      <c r="DD414" s="96"/>
      <c r="DE414" s="96"/>
      <c r="DF414" s="27"/>
      <c r="DG414" s="27"/>
      <c r="DH414" s="27"/>
      <c r="DI414" s="27"/>
      <c r="DJ414" s="27"/>
      <c r="DK414" s="27"/>
      <c r="DL414" s="27"/>
      <c r="DM414" s="27"/>
      <c r="DN414" s="27"/>
      <c r="DO414" s="27"/>
      <c r="DP414" s="27"/>
      <c r="DQ414" s="27"/>
      <c r="DR414" s="27"/>
      <c r="DS414" s="27"/>
      <c r="DT414" s="27"/>
      <c r="DU414" s="27"/>
      <c r="DV414" s="27"/>
      <c r="DW414" s="27"/>
      <c r="DX414" s="27"/>
      <c r="DY414" s="27"/>
      <c r="DZ414" s="27"/>
      <c r="EA414" s="27"/>
      <c r="EB414" s="27"/>
      <c r="EC414" s="27"/>
      <c r="ED414" s="27"/>
      <c r="EE414" s="27"/>
      <c r="EF414" s="27"/>
      <c r="EG414" s="27"/>
      <c r="EH414" s="27"/>
      <c r="EI414" s="27"/>
      <c r="EJ414" s="27"/>
      <c r="EK414" s="27"/>
      <c r="EL414" s="27"/>
      <c r="EM414" s="27"/>
      <c r="EN414" s="27"/>
      <c r="EO414" s="27"/>
      <c r="EP414" s="27"/>
      <c r="EQ414" s="27"/>
      <c r="ER414" s="27"/>
      <c r="ES414" s="27"/>
      <c r="ET414" s="27"/>
      <c r="EU414" s="27"/>
      <c r="EV414" s="27"/>
      <c r="EW414" s="27"/>
      <c r="EX414" s="27"/>
      <c r="EY414" s="27"/>
      <c r="EZ414" s="27"/>
      <c r="FA414" s="27"/>
    </row>
    <row r="415" spans="1:157" s="38" customFormat="1" x14ac:dyDescent="0.25">
      <c r="A415" s="85"/>
      <c r="B415" s="72" t="s">
        <v>399</v>
      </c>
      <c r="C415" s="86"/>
      <c r="D415" s="157">
        <v>40.799999999999997</v>
      </c>
      <c r="E415" s="157">
        <v>36</v>
      </c>
      <c r="F415" s="87"/>
      <c r="G415" s="87"/>
      <c r="H415" s="88"/>
      <c r="I415" s="88"/>
      <c r="J415" s="110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  <c r="AB415" s="96"/>
      <c r="AC415" s="96"/>
      <c r="AD415" s="96"/>
      <c r="AE415" s="96"/>
      <c r="AF415" s="96"/>
      <c r="AG415" s="96"/>
      <c r="AH415" s="96"/>
      <c r="AI415" s="96"/>
      <c r="AJ415" s="96"/>
      <c r="AK415" s="96"/>
      <c r="AL415" s="96"/>
      <c r="AM415" s="96"/>
      <c r="AN415" s="96"/>
      <c r="AO415" s="96"/>
      <c r="AP415" s="96"/>
      <c r="AQ415" s="96"/>
      <c r="AR415" s="96"/>
      <c r="AS415" s="96"/>
      <c r="AT415" s="96"/>
      <c r="AU415" s="96"/>
      <c r="AV415" s="96"/>
      <c r="AW415" s="96"/>
      <c r="AX415" s="96"/>
      <c r="AY415" s="96"/>
      <c r="AZ415" s="96"/>
      <c r="BA415" s="96"/>
      <c r="BB415" s="96"/>
      <c r="BC415" s="96"/>
      <c r="BD415" s="96"/>
      <c r="BE415" s="96"/>
      <c r="BF415" s="96"/>
      <c r="BG415" s="96"/>
      <c r="BH415" s="96"/>
      <c r="BI415" s="96"/>
      <c r="BJ415" s="96"/>
      <c r="BK415" s="96"/>
      <c r="BL415" s="96"/>
      <c r="BM415" s="96"/>
      <c r="BN415" s="96"/>
      <c r="BO415" s="96"/>
      <c r="BP415" s="96"/>
      <c r="BQ415" s="96"/>
      <c r="BR415" s="96"/>
      <c r="BS415" s="96"/>
      <c r="BT415" s="96"/>
      <c r="BU415" s="96"/>
      <c r="BV415" s="96"/>
      <c r="BW415" s="96"/>
      <c r="BX415" s="96"/>
      <c r="BY415" s="96"/>
      <c r="BZ415" s="96"/>
      <c r="CA415" s="96"/>
      <c r="CB415" s="96"/>
      <c r="CC415" s="96"/>
      <c r="CD415" s="96"/>
      <c r="CE415" s="96"/>
      <c r="CF415" s="96"/>
      <c r="CG415" s="96"/>
      <c r="CH415" s="96"/>
      <c r="CI415" s="96"/>
      <c r="CJ415" s="96"/>
      <c r="CK415" s="96"/>
      <c r="CL415" s="96"/>
      <c r="CM415" s="96"/>
      <c r="CN415" s="96"/>
      <c r="CO415" s="96"/>
      <c r="CP415" s="96"/>
      <c r="CQ415" s="96"/>
      <c r="CR415" s="96"/>
      <c r="CS415" s="96"/>
      <c r="CT415" s="96"/>
      <c r="CU415" s="96"/>
      <c r="CV415" s="96"/>
      <c r="CW415" s="96"/>
      <c r="CX415" s="96"/>
      <c r="CY415" s="96"/>
      <c r="CZ415" s="96"/>
      <c r="DA415" s="96"/>
      <c r="DB415" s="96"/>
      <c r="DC415" s="96"/>
      <c r="DD415" s="96"/>
      <c r="DE415" s="96"/>
      <c r="DF415" s="27"/>
      <c r="DG415" s="27"/>
      <c r="DH415" s="27"/>
      <c r="DI415" s="27"/>
      <c r="DJ415" s="27"/>
      <c r="DK415" s="27"/>
      <c r="DL415" s="27"/>
      <c r="DM415" s="27"/>
      <c r="DN415" s="27"/>
      <c r="DO415" s="27"/>
      <c r="DP415" s="27"/>
      <c r="DQ415" s="27"/>
      <c r="DR415" s="27"/>
      <c r="DS415" s="27"/>
      <c r="DT415" s="27"/>
      <c r="DU415" s="27"/>
      <c r="DV415" s="27"/>
      <c r="DW415" s="27"/>
      <c r="DX415" s="27"/>
      <c r="DY415" s="27"/>
      <c r="DZ415" s="27"/>
      <c r="EA415" s="27"/>
      <c r="EB415" s="27"/>
      <c r="EC415" s="27"/>
      <c r="ED415" s="27"/>
      <c r="EE415" s="27"/>
      <c r="EF415" s="27"/>
      <c r="EG415" s="27"/>
      <c r="EH415" s="27"/>
      <c r="EI415" s="27"/>
      <c r="EJ415" s="27"/>
      <c r="EK415" s="27"/>
      <c r="EL415" s="27"/>
      <c r="EM415" s="27"/>
      <c r="EN415" s="27"/>
      <c r="EO415" s="27"/>
      <c r="EP415" s="27"/>
      <c r="EQ415" s="27"/>
      <c r="ER415" s="27"/>
      <c r="ES415" s="27"/>
      <c r="ET415" s="27"/>
      <c r="EU415" s="27"/>
      <c r="EV415" s="27"/>
      <c r="EW415" s="27"/>
      <c r="EX415" s="27"/>
      <c r="EY415" s="27"/>
      <c r="EZ415" s="27"/>
      <c r="FA415" s="27"/>
    </row>
    <row r="416" spans="1:157" s="38" customFormat="1" x14ac:dyDescent="0.25">
      <c r="A416" s="85"/>
      <c r="B416" s="72" t="s">
        <v>52</v>
      </c>
      <c r="C416" s="86"/>
      <c r="D416" s="157">
        <v>155</v>
      </c>
      <c r="E416" s="157">
        <v>155</v>
      </c>
      <c r="F416" s="87"/>
      <c r="G416" s="87"/>
      <c r="H416" s="88"/>
      <c r="I416" s="88"/>
      <c r="J416" s="110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  <c r="AB416" s="96"/>
      <c r="AC416" s="96"/>
      <c r="AD416" s="96"/>
      <c r="AE416" s="96"/>
      <c r="AF416" s="96"/>
      <c r="AG416" s="96"/>
      <c r="AH416" s="96"/>
      <c r="AI416" s="96"/>
      <c r="AJ416" s="96"/>
      <c r="AK416" s="96"/>
      <c r="AL416" s="96"/>
      <c r="AM416" s="96"/>
      <c r="AN416" s="96"/>
      <c r="AO416" s="96"/>
      <c r="AP416" s="96"/>
      <c r="AQ416" s="96"/>
      <c r="AR416" s="96"/>
      <c r="AS416" s="96"/>
      <c r="AT416" s="96"/>
      <c r="AU416" s="96"/>
      <c r="AV416" s="96"/>
      <c r="AW416" s="96"/>
      <c r="AX416" s="96"/>
      <c r="AY416" s="96"/>
      <c r="AZ416" s="96"/>
      <c r="BA416" s="96"/>
      <c r="BB416" s="96"/>
      <c r="BC416" s="96"/>
      <c r="BD416" s="96"/>
      <c r="BE416" s="96"/>
      <c r="BF416" s="96"/>
      <c r="BG416" s="96"/>
      <c r="BH416" s="96"/>
      <c r="BI416" s="96"/>
      <c r="BJ416" s="96"/>
      <c r="BK416" s="96"/>
      <c r="BL416" s="96"/>
      <c r="BM416" s="96"/>
      <c r="BN416" s="96"/>
      <c r="BO416" s="96"/>
      <c r="BP416" s="96"/>
      <c r="BQ416" s="96"/>
      <c r="BR416" s="96"/>
      <c r="BS416" s="96"/>
      <c r="BT416" s="96"/>
      <c r="BU416" s="96"/>
      <c r="BV416" s="96"/>
      <c r="BW416" s="96"/>
      <c r="BX416" s="96"/>
      <c r="BY416" s="96"/>
      <c r="BZ416" s="96"/>
      <c r="CA416" s="96"/>
      <c r="CB416" s="96"/>
      <c r="CC416" s="96"/>
      <c r="CD416" s="96"/>
      <c r="CE416" s="96"/>
      <c r="CF416" s="96"/>
      <c r="CG416" s="96"/>
      <c r="CH416" s="96"/>
      <c r="CI416" s="96"/>
      <c r="CJ416" s="96"/>
      <c r="CK416" s="96"/>
      <c r="CL416" s="96"/>
      <c r="CM416" s="96"/>
      <c r="CN416" s="96"/>
      <c r="CO416" s="96"/>
      <c r="CP416" s="96"/>
      <c r="CQ416" s="96"/>
      <c r="CR416" s="96"/>
      <c r="CS416" s="96"/>
      <c r="CT416" s="96"/>
      <c r="CU416" s="96"/>
      <c r="CV416" s="96"/>
      <c r="CW416" s="96"/>
      <c r="CX416" s="96"/>
      <c r="CY416" s="96"/>
      <c r="CZ416" s="96"/>
      <c r="DA416" s="96"/>
      <c r="DB416" s="96"/>
      <c r="DC416" s="96"/>
      <c r="DD416" s="96"/>
      <c r="DE416" s="96"/>
      <c r="DF416" s="27"/>
      <c r="DG416" s="27"/>
      <c r="DH416" s="27"/>
      <c r="DI416" s="27"/>
      <c r="DJ416" s="27"/>
      <c r="DK416" s="27"/>
      <c r="DL416" s="27"/>
      <c r="DM416" s="27"/>
      <c r="DN416" s="27"/>
      <c r="DO416" s="27"/>
      <c r="DP416" s="27"/>
      <c r="DQ416" s="27"/>
      <c r="DR416" s="27"/>
      <c r="DS416" s="27"/>
      <c r="DT416" s="27"/>
      <c r="DU416" s="27"/>
      <c r="DV416" s="27"/>
      <c r="DW416" s="27"/>
      <c r="DX416" s="27"/>
      <c r="DY416" s="27"/>
      <c r="DZ416" s="27"/>
      <c r="EA416" s="27"/>
      <c r="EB416" s="27"/>
      <c r="EC416" s="27"/>
      <c r="ED416" s="27"/>
      <c r="EE416" s="27"/>
      <c r="EF416" s="27"/>
      <c r="EG416" s="27"/>
      <c r="EH416" s="27"/>
      <c r="EI416" s="27"/>
      <c r="EJ416" s="27"/>
      <c r="EK416" s="27"/>
      <c r="EL416" s="27"/>
      <c r="EM416" s="27"/>
      <c r="EN416" s="27"/>
      <c r="EO416" s="27"/>
      <c r="EP416" s="27"/>
      <c r="EQ416" s="27"/>
      <c r="ER416" s="27"/>
      <c r="ES416" s="27"/>
      <c r="ET416" s="27"/>
      <c r="EU416" s="27"/>
      <c r="EV416" s="27"/>
      <c r="EW416" s="27"/>
      <c r="EX416" s="27"/>
      <c r="EY416" s="27"/>
      <c r="EZ416" s="27"/>
      <c r="FA416" s="27"/>
    </row>
    <row r="417" spans="1:157" s="38" customFormat="1" x14ac:dyDescent="0.25">
      <c r="A417" s="85"/>
      <c r="B417" s="72" t="s">
        <v>50</v>
      </c>
      <c r="C417" s="86"/>
      <c r="D417" s="157">
        <v>5</v>
      </c>
      <c r="E417" s="157">
        <v>5</v>
      </c>
      <c r="F417" s="87"/>
      <c r="G417" s="87"/>
      <c r="H417" s="88"/>
      <c r="I417" s="88"/>
      <c r="J417" s="110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  <c r="AD417" s="96"/>
      <c r="AE417" s="96"/>
      <c r="AF417" s="96"/>
      <c r="AG417" s="96"/>
      <c r="AH417" s="96"/>
      <c r="AI417" s="96"/>
      <c r="AJ417" s="96"/>
      <c r="AK417" s="96"/>
      <c r="AL417" s="96"/>
      <c r="AM417" s="96"/>
      <c r="AN417" s="96"/>
      <c r="AO417" s="96"/>
      <c r="AP417" s="96"/>
      <c r="AQ417" s="96"/>
      <c r="AR417" s="96"/>
      <c r="AS417" s="96"/>
      <c r="AT417" s="96"/>
      <c r="AU417" s="96"/>
      <c r="AV417" s="96"/>
      <c r="AW417" s="96"/>
      <c r="AX417" s="96"/>
      <c r="AY417" s="96"/>
      <c r="AZ417" s="96"/>
      <c r="BA417" s="96"/>
      <c r="BB417" s="96"/>
      <c r="BC417" s="96"/>
      <c r="BD417" s="96"/>
      <c r="BE417" s="96"/>
      <c r="BF417" s="96"/>
      <c r="BG417" s="96"/>
      <c r="BH417" s="96"/>
      <c r="BI417" s="96"/>
      <c r="BJ417" s="96"/>
      <c r="BK417" s="96"/>
      <c r="BL417" s="96"/>
      <c r="BM417" s="96"/>
      <c r="BN417" s="96"/>
      <c r="BO417" s="96"/>
      <c r="BP417" s="96"/>
      <c r="BQ417" s="96"/>
      <c r="BR417" s="96"/>
      <c r="BS417" s="96"/>
      <c r="BT417" s="96"/>
      <c r="BU417" s="96"/>
      <c r="BV417" s="96"/>
      <c r="BW417" s="96"/>
      <c r="BX417" s="96"/>
      <c r="BY417" s="96"/>
      <c r="BZ417" s="96"/>
      <c r="CA417" s="96"/>
      <c r="CB417" s="96"/>
      <c r="CC417" s="96"/>
      <c r="CD417" s="96"/>
      <c r="CE417" s="96"/>
      <c r="CF417" s="96"/>
      <c r="CG417" s="96"/>
      <c r="CH417" s="96"/>
      <c r="CI417" s="96"/>
      <c r="CJ417" s="96"/>
      <c r="CK417" s="96"/>
      <c r="CL417" s="96"/>
      <c r="CM417" s="96"/>
      <c r="CN417" s="96"/>
      <c r="CO417" s="96"/>
      <c r="CP417" s="96"/>
      <c r="CQ417" s="96"/>
      <c r="CR417" s="96"/>
      <c r="CS417" s="96"/>
      <c r="CT417" s="96"/>
      <c r="CU417" s="96"/>
      <c r="CV417" s="96"/>
      <c r="CW417" s="96"/>
      <c r="CX417" s="96"/>
      <c r="CY417" s="96"/>
      <c r="CZ417" s="96"/>
      <c r="DA417" s="96"/>
      <c r="DB417" s="96"/>
      <c r="DC417" s="96"/>
      <c r="DD417" s="96"/>
      <c r="DE417" s="96"/>
      <c r="DF417" s="27"/>
      <c r="DG417" s="27"/>
      <c r="DH417" s="27"/>
      <c r="DI417" s="27"/>
      <c r="DJ417" s="27"/>
      <c r="DK417" s="27"/>
      <c r="DL417" s="27"/>
      <c r="DM417" s="27"/>
      <c r="DN417" s="27"/>
      <c r="DO417" s="27"/>
      <c r="DP417" s="27"/>
      <c r="DQ417" s="27"/>
      <c r="DR417" s="27"/>
      <c r="DS417" s="27"/>
      <c r="DT417" s="27"/>
      <c r="DU417" s="27"/>
      <c r="DV417" s="27"/>
      <c r="DW417" s="27"/>
      <c r="DX417" s="27"/>
      <c r="DY417" s="27"/>
      <c r="DZ417" s="27"/>
      <c r="EA417" s="27"/>
      <c r="EB417" s="27"/>
      <c r="EC417" s="27"/>
      <c r="ED417" s="27"/>
      <c r="EE417" s="27"/>
      <c r="EF417" s="27"/>
      <c r="EG417" s="27"/>
      <c r="EH417" s="27"/>
      <c r="EI417" s="27"/>
      <c r="EJ417" s="27"/>
      <c r="EK417" s="27"/>
      <c r="EL417" s="27"/>
      <c r="EM417" s="27"/>
      <c r="EN417" s="27"/>
      <c r="EO417" s="27"/>
      <c r="EP417" s="27"/>
      <c r="EQ417" s="27"/>
      <c r="ER417" s="27"/>
      <c r="ES417" s="27"/>
      <c r="ET417" s="27"/>
      <c r="EU417" s="27"/>
      <c r="EV417" s="27"/>
      <c r="EW417" s="27"/>
      <c r="EX417" s="27"/>
      <c r="EY417" s="27"/>
      <c r="EZ417" s="27"/>
      <c r="FA417" s="27"/>
    </row>
    <row r="418" spans="1:157" ht="16.5" thickBot="1" x14ac:dyDescent="0.3">
      <c r="A418" s="127" t="s">
        <v>46</v>
      </c>
      <c r="B418" s="128"/>
      <c r="C418" s="129">
        <v>37.5</v>
      </c>
      <c r="D418" s="130">
        <v>37.5</v>
      </c>
      <c r="E418" s="130">
        <v>37.5</v>
      </c>
      <c r="F418" s="131">
        <v>1.8</v>
      </c>
      <c r="G418" s="131">
        <v>0.4</v>
      </c>
      <c r="H418" s="131">
        <v>18</v>
      </c>
      <c r="I418" s="131">
        <v>82.5</v>
      </c>
      <c r="J418" s="246"/>
    </row>
    <row r="419" spans="1:157" ht="16.5" thickBot="1" x14ac:dyDescent="0.3">
      <c r="A419" s="100" t="s">
        <v>26</v>
      </c>
      <c r="B419" s="101"/>
      <c r="C419" s="102">
        <v>633.5</v>
      </c>
      <c r="D419" s="132"/>
      <c r="E419" s="83"/>
      <c r="F419" s="132">
        <f>SUM(F385:F418)</f>
        <v>18.250000000000004</v>
      </c>
      <c r="G419" s="132">
        <f>SUM(G385:G418)</f>
        <v>20</v>
      </c>
      <c r="H419" s="132">
        <f>SUM(H385:H418)</f>
        <v>89.2</v>
      </c>
      <c r="I419" s="132">
        <f>SUM(I385:I418)</f>
        <v>611.5</v>
      </c>
      <c r="J419" s="212"/>
    </row>
    <row r="420" spans="1:157" x14ac:dyDescent="0.25">
      <c r="A420" s="105"/>
      <c r="B420" s="106" t="s">
        <v>47</v>
      </c>
      <c r="C420" s="107"/>
      <c r="D420" s="286"/>
      <c r="E420" s="75"/>
      <c r="F420" s="285"/>
      <c r="G420" s="75"/>
      <c r="H420" s="286"/>
      <c r="I420" s="285"/>
      <c r="J420" s="110"/>
    </row>
    <row r="421" spans="1:157" s="26" customFormat="1" x14ac:dyDescent="0.25">
      <c r="A421" s="90" t="s">
        <v>71</v>
      </c>
      <c r="B421" s="64"/>
      <c r="C421" s="91">
        <v>10</v>
      </c>
      <c r="D421" s="70"/>
      <c r="E421" s="91"/>
      <c r="F421" s="95">
        <v>5.65</v>
      </c>
      <c r="G421" s="95">
        <v>5.6</v>
      </c>
      <c r="H421" s="95">
        <v>40</v>
      </c>
      <c r="I421" s="67">
        <v>210</v>
      </c>
      <c r="J421" s="81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/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  <c r="AX421" s="69"/>
      <c r="AY421" s="69"/>
      <c r="AZ421" s="69"/>
      <c r="BA421" s="69"/>
      <c r="BB421" s="69"/>
      <c r="BC421" s="69"/>
      <c r="BD421" s="69"/>
      <c r="BE421" s="69"/>
      <c r="BF421" s="69"/>
      <c r="BG421" s="69"/>
      <c r="BH421" s="69"/>
      <c r="BI421" s="69"/>
      <c r="BJ421" s="69"/>
      <c r="BK421" s="69"/>
      <c r="BL421" s="69"/>
      <c r="BM421" s="69"/>
      <c r="BN421" s="69"/>
      <c r="BO421" s="69"/>
      <c r="BP421" s="69"/>
      <c r="BQ421" s="69"/>
      <c r="BR421" s="69"/>
      <c r="BS421" s="69"/>
      <c r="BT421" s="69"/>
      <c r="BU421" s="69"/>
      <c r="BV421" s="69"/>
      <c r="BW421" s="69"/>
      <c r="BX421" s="69"/>
      <c r="BY421" s="69"/>
      <c r="BZ421" s="69"/>
      <c r="CA421" s="69"/>
      <c r="CB421" s="69"/>
      <c r="CC421" s="69"/>
      <c r="CD421" s="69"/>
      <c r="CE421" s="69"/>
      <c r="CF421" s="69"/>
      <c r="CG421" s="69"/>
      <c r="CH421" s="69"/>
      <c r="CI421" s="69"/>
      <c r="CJ421" s="69"/>
      <c r="CK421" s="69"/>
      <c r="CL421" s="69"/>
      <c r="CM421" s="69"/>
      <c r="CN421" s="69"/>
      <c r="CO421" s="69"/>
      <c r="CP421" s="69"/>
      <c r="CQ421" s="69"/>
      <c r="CR421" s="69"/>
      <c r="CS421" s="69"/>
      <c r="CT421" s="69"/>
      <c r="CU421" s="69"/>
      <c r="CV421" s="69"/>
      <c r="CW421" s="69"/>
      <c r="CX421" s="69"/>
      <c r="CY421" s="69"/>
      <c r="CZ421" s="69"/>
      <c r="DA421" s="69"/>
    </row>
    <row r="422" spans="1:157" s="26" customFormat="1" x14ac:dyDescent="0.25">
      <c r="A422" s="90" t="s">
        <v>307</v>
      </c>
      <c r="B422" s="64"/>
      <c r="C422" s="91"/>
      <c r="D422" s="70">
        <v>10</v>
      </c>
      <c r="E422" s="91">
        <v>10</v>
      </c>
      <c r="F422" s="95"/>
      <c r="G422" s="95"/>
      <c r="H422" s="95"/>
      <c r="I422" s="67"/>
      <c r="J422" s="81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T422" s="69"/>
      <c r="AU422" s="69"/>
      <c r="AV422" s="69"/>
      <c r="AW422" s="69"/>
      <c r="AX422" s="69"/>
      <c r="AY422" s="69"/>
      <c r="AZ422" s="69"/>
      <c r="BA422" s="69"/>
      <c r="BB422" s="69"/>
      <c r="BC422" s="69"/>
      <c r="BD422" s="69"/>
      <c r="BE422" s="69"/>
      <c r="BF422" s="69"/>
      <c r="BG422" s="69"/>
      <c r="BH422" s="69"/>
      <c r="BI422" s="69"/>
      <c r="BJ422" s="69"/>
      <c r="BK422" s="69"/>
      <c r="BL422" s="69"/>
      <c r="BM422" s="69"/>
      <c r="BN422" s="69"/>
      <c r="BO422" s="69"/>
      <c r="BP422" s="69"/>
      <c r="BQ422" s="69"/>
      <c r="BR422" s="69"/>
      <c r="BS422" s="69"/>
      <c r="BT422" s="69"/>
      <c r="BU422" s="69"/>
      <c r="BV422" s="69"/>
      <c r="BW422" s="69"/>
      <c r="BX422" s="69"/>
      <c r="BY422" s="69"/>
      <c r="BZ422" s="69"/>
      <c r="CA422" s="69"/>
      <c r="CB422" s="69"/>
      <c r="CC422" s="69"/>
      <c r="CD422" s="69"/>
      <c r="CE422" s="69"/>
      <c r="CF422" s="69"/>
      <c r="CG422" s="69"/>
      <c r="CH422" s="69"/>
      <c r="CI422" s="69"/>
      <c r="CJ422" s="69"/>
      <c r="CK422" s="69"/>
      <c r="CL422" s="69"/>
      <c r="CM422" s="69"/>
      <c r="CN422" s="69"/>
      <c r="CO422" s="69"/>
      <c r="CP422" s="69"/>
      <c r="CQ422" s="69"/>
      <c r="CR422" s="69"/>
      <c r="CS422" s="69"/>
      <c r="CT422" s="69"/>
      <c r="CU422" s="69"/>
      <c r="CV422" s="69"/>
      <c r="CW422" s="69"/>
      <c r="CX422" s="69"/>
      <c r="CY422" s="69"/>
      <c r="CZ422" s="69"/>
      <c r="DA422" s="69"/>
    </row>
    <row r="423" spans="1:157" s="26" customFormat="1" x14ac:dyDescent="0.25">
      <c r="A423" s="85" t="s">
        <v>54</v>
      </c>
      <c r="B423" s="72"/>
      <c r="C423" s="86">
        <v>110</v>
      </c>
      <c r="D423" s="74"/>
      <c r="E423" s="88"/>
      <c r="F423" s="74">
        <v>3.68</v>
      </c>
      <c r="G423" s="88">
        <v>2.75</v>
      </c>
      <c r="H423" s="74">
        <v>5.07</v>
      </c>
      <c r="I423" s="88">
        <v>68</v>
      </c>
      <c r="J423" s="110" t="s">
        <v>55</v>
      </c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69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69"/>
      <c r="BG423" s="69"/>
      <c r="BH423" s="69"/>
      <c r="BI423" s="69"/>
      <c r="BJ423" s="69"/>
      <c r="BK423" s="69"/>
      <c r="BL423" s="69"/>
      <c r="BM423" s="69"/>
      <c r="BN423" s="69"/>
      <c r="BO423" s="69"/>
      <c r="BP423" s="69"/>
      <c r="BQ423" s="69"/>
      <c r="BR423" s="69"/>
      <c r="BS423" s="69"/>
      <c r="BT423" s="69"/>
      <c r="BU423" s="69"/>
      <c r="BV423" s="69"/>
      <c r="BW423" s="69"/>
      <c r="BX423" s="69"/>
      <c r="BY423" s="69"/>
      <c r="BZ423" s="69"/>
      <c r="CA423" s="69"/>
      <c r="CB423" s="69"/>
      <c r="CC423" s="69"/>
      <c r="CD423" s="69"/>
      <c r="CE423" s="69"/>
      <c r="CF423" s="69"/>
      <c r="CG423" s="69"/>
      <c r="CH423" s="69"/>
      <c r="CI423" s="69"/>
      <c r="CJ423" s="69"/>
      <c r="CK423" s="69"/>
      <c r="CL423" s="69"/>
      <c r="CM423" s="69"/>
      <c r="CN423" s="69"/>
      <c r="CO423" s="69"/>
      <c r="CP423" s="69"/>
      <c r="CQ423" s="69"/>
      <c r="CR423" s="69"/>
      <c r="CS423" s="69"/>
      <c r="CT423" s="69"/>
      <c r="CU423" s="69"/>
      <c r="CV423" s="69"/>
      <c r="CW423" s="69"/>
      <c r="CX423" s="69"/>
      <c r="CY423" s="69"/>
      <c r="CZ423" s="69"/>
      <c r="DA423" s="69"/>
    </row>
    <row r="424" spans="1:157" s="26" customFormat="1" x14ac:dyDescent="0.25">
      <c r="A424" s="85"/>
      <c r="B424" s="72" t="s">
        <v>306</v>
      </c>
      <c r="C424" s="86"/>
      <c r="D424" s="74">
        <v>114</v>
      </c>
      <c r="E424" s="88">
        <v>110</v>
      </c>
      <c r="F424" s="87"/>
      <c r="G424" s="88"/>
      <c r="H424" s="74"/>
      <c r="I424" s="87"/>
      <c r="J424" s="110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69"/>
      <c r="BG424" s="69"/>
      <c r="BH424" s="69"/>
      <c r="BI424" s="69"/>
      <c r="BJ424" s="69"/>
      <c r="BK424" s="69"/>
      <c r="BL424" s="69"/>
      <c r="BM424" s="69"/>
      <c r="BN424" s="69"/>
      <c r="BO424" s="69"/>
      <c r="BP424" s="69"/>
      <c r="BQ424" s="69"/>
      <c r="BR424" s="69"/>
      <c r="BS424" s="69"/>
      <c r="BT424" s="69"/>
      <c r="BU424" s="69"/>
      <c r="BV424" s="69"/>
      <c r="BW424" s="69"/>
      <c r="BX424" s="69"/>
      <c r="BY424" s="69"/>
      <c r="BZ424" s="69"/>
      <c r="CA424" s="69"/>
      <c r="CB424" s="69"/>
      <c r="CC424" s="69"/>
      <c r="CD424" s="69"/>
      <c r="CE424" s="69"/>
      <c r="CF424" s="69"/>
      <c r="CG424" s="69"/>
      <c r="CH424" s="69"/>
      <c r="CI424" s="69"/>
      <c r="CJ424" s="69"/>
      <c r="CK424" s="69"/>
      <c r="CL424" s="69"/>
      <c r="CM424" s="69"/>
      <c r="CN424" s="69"/>
      <c r="CO424" s="69"/>
      <c r="CP424" s="69"/>
      <c r="CQ424" s="69"/>
      <c r="CR424" s="69"/>
      <c r="CS424" s="69"/>
      <c r="CT424" s="69"/>
      <c r="CU424" s="69"/>
      <c r="CV424" s="69"/>
      <c r="CW424" s="69"/>
      <c r="CX424" s="69"/>
      <c r="CY424" s="69"/>
      <c r="CZ424" s="69"/>
      <c r="DA424" s="69"/>
    </row>
    <row r="425" spans="1:157" s="26" customFormat="1" ht="51" customHeight="1" x14ac:dyDescent="0.25">
      <c r="A425" s="254" t="s">
        <v>293</v>
      </c>
      <c r="B425" s="271"/>
      <c r="C425" s="70" t="s">
        <v>428</v>
      </c>
      <c r="D425" s="91"/>
      <c r="E425" s="70"/>
      <c r="F425" s="216">
        <v>6</v>
      </c>
      <c r="G425" s="216">
        <v>9.5</v>
      </c>
      <c r="H425" s="215">
        <v>16.899999999999999</v>
      </c>
      <c r="I425" s="273">
        <v>177</v>
      </c>
      <c r="J425" s="110" t="s">
        <v>309</v>
      </c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  <c r="AX425" s="69"/>
      <c r="AY425" s="69"/>
      <c r="AZ425" s="69"/>
      <c r="BA425" s="69"/>
      <c r="BB425" s="69"/>
      <c r="BC425" s="69"/>
      <c r="BD425" s="69"/>
      <c r="BE425" s="69"/>
      <c r="BF425" s="69"/>
      <c r="BG425" s="69"/>
      <c r="BH425" s="69"/>
      <c r="BI425" s="69"/>
      <c r="BJ425" s="69"/>
      <c r="BK425" s="69"/>
      <c r="BL425" s="69"/>
      <c r="BM425" s="69"/>
      <c r="BN425" s="69"/>
      <c r="BO425" s="69"/>
      <c r="BP425" s="69"/>
      <c r="BQ425" s="69"/>
      <c r="BR425" s="69"/>
      <c r="BS425" s="69"/>
      <c r="BT425" s="69"/>
      <c r="BU425" s="69"/>
      <c r="BV425" s="69"/>
      <c r="BW425" s="69"/>
      <c r="BX425" s="69"/>
      <c r="BY425" s="69"/>
      <c r="BZ425" s="69"/>
      <c r="CA425" s="69"/>
      <c r="CB425" s="69"/>
      <c r="CC425" s="69"/>
      <c r="CD425" s="69"/>
      <c r="CE425" s="69"/>
      <c r="CF425" s="69"/>
      <c r="CG425" s="69"/>
      <c r="CH425" s="69"/>
      <c r="CI425" s="69"/>
      <c r="CJ425" s="69"/>
      <c r="CK425" s="69"/>
      <c r="CL425" s="69"/>
      <c r="CM425" s="69"/>
      <c r="CN425" s="69"/>
      <c r="CO425" s="69"/>
      <c r="CP425" s="69"/>
      <c r="CQ425" s="69"/>
      <c r="CR425" s="69"/>
      <c r="CS425" s="69"/>
      <c r="CT425" s="69"/>
      <c r="CU425" s="69"/>
      <c r="CV425" s="69"/>
      <c r="CW425" s="69"/>
      <c r="CX425" s="69"/>
      <c r="CY425" s="69"/>
      <c r="CZ425" s="69"/>
      <c r="DA425" s="69"/>
    </row>
    <row r="426" spans="1:157" s="26" customFormat="1" x14ac:dyDescent="0.25">
      <c r="A426" s="90"/>
      <c r="B426" s="297" t="s">
        <v>83</v>
      </c>
      <c r="C426" s="70"/>
      <c r="D426" s="91">
        <v>53.84</v>
      </c>
      <c r="E426" s="70">
        <v>34.996000000000002</v>
      </c>
      <c r="F426" s="91"/>
      <c r="G426" s="70"/>
      <c r="H426" s="91"/>
      <c r="I426" s="234"/>
      <c r="J426" s="250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69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/>
      <c r="AY426" s="69"/>
      <c r="AZ426" s="69"/>
      <c r="BA426" s="69"/>
      <c r="BB426" s="69"/>
      <c r="BC426" s="69"/>
      <c r="BD426" s="69"/>
      <c r="BE426" s="69"/>
      <c r="BF426" s="69"/>
      <c r="BG426" s="69"/>
      <c r="BH426" s="69"/>
      <c r="BI426" s="69"/>
      <c r="BJ426" s="69"/>
      <c r="BK426" s="69"/>
      <c r="BL426" s="69"/>
      <c r="BM426" s="69"/>
      <c r="BN426" s="69"/>
      <c r="BO426" s="69"/>
      <c r="BP426" s="69"/>
      <c r="BQ426" s="69"/>
      <c r="BR426" s="69"/>
      <c r="BS426" s="69"/>
      <c r="BT426" s="69"/>
      <c r="BU426" s="69"/>
      <c r="BV426" s="69"/>
      <c r="BW426" s="69"/>
      <c r="BX426" s="69"/>
      <c r="BY426" s="69"/>
      <c r="BZ426" s="69"/>
      <c r="CA426" s="69"/>
      <c r="CB426" s="69"/>
      <c r="CC426" s="69"/>
      <c r="CD426" s="69"/>
      <c r="CE426" s="69"/>
      <c r="CF426" s="69"/>
      <c r="CG426" s="69"/>
      <c r="CH426" s="69"/>
      <c r="CI426" s="69"/>
      <c r="CJ426" s="69"/>
      <c r="CK426" s="69"/>
      <c r="CL426" s="69"/>
      <c r="CM426" s="69"/>
      <c r="CN426" s="69"/>
      <c r="CO426" s="69"/>
      <c r="CP426" s="69"/>
      <c r="CQ426" s="69"/>
      <c r="CR426" s="69"/>
      <c r="CS426" s="69"/>
      <c r="CT426" s="69"/>
      <c r="CU426" s="69"/>
      <c r="CV426" s="69"/>
      <c r="CW426" s="69"/>
      <c r="CX426" s="69"/>
      <c r="CY426" s="69"/>
      <c r="CZ426" s="69"/>
      <c r="DA426" s="69"/>
    </row>
    <row r="427" spans="1:157" s="26" customFormat="1" x14ac:dyDescent="0.25">
      <c r="A427" s="90"/>
      <c r="B427" s="297" t="s">
        <v>30</v>
      </c>
      <c r="C427" s="70"/>
      <c r="D427" s="91">
        <v>125.84</v>
      </c>
      <c r="E427" s="70">
        <v>88</v>
      </c>
      <c r="F427" s="91"/>
      <c r="G427" s="70"/>
      <c r="H427" s="91"/>
      <c r="I427" s="234"/>
      <c r="J427" s="250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  <c r="AA427" s="69"/>
      <c r="AB427" s="69"/>
      <c r="AC427" s="69"/>
      <c r="AD427" s="69"/>
      <c r="AE427" s="69"/>
      <c r="AF427" s="69"/>
      <c r="AG427" s="69"/>
      <c r="AH427" s="69"/>
      <c r="AI427" s="69"/>
      <c r="AJ427" s="69"/>
      <c r="AK427" s="69"/>
      <c r="AL427" s="69"/>
      <c r="AM427" s="69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  <c r="AX427" s="69"/>
      <c r="AY427" s="69"/>
      <c r="AZ427" s="69"/>
      <c r="BA427" s="69"/>
      <c r="BB427" s="69"/>
      <c r="BC427" s="69"/>
      <c r="BD427" s="69"/>
      <c r="BE427" s="69"/>
      <c r="BF427" s="69"/>
      <c r="BG427" s="69"/>
      <c r="BH427" s="69"/>
      <c r="BI427" s="69"/>
      <c r="BJ427" s="69"/>
      <c r="BK427" s="69"/>
      <c r="BL427" s="69"/>
      <c r="BM427" s="69"/>
      <c r="BN427" s="69"/>
      <c r="BO427" s="69"/>
      <c r="BP427" s="69"/>
      <c r="BQ427" s="69"/>
      <c r="BR427" s="69"/>
      <c r="BS427" s="69"/>
      <c r="BT427" s="69"/>
      <c r="BU427" s="69"/>
      <c r="BV427" s="69"/>
      <c r="BW427" s="69"/>
      <c r="BX427" s="69"/>
      <c r="BY427" s="69"/>
      <c r="BZ427" s="69"/>
      <c r="CA427" s="69"/>
      <c r="CB427" s="69"/>
      <c r="CC427" s="69"/>
      <c r="CD427" s="69"/>
      <c r="CE427" s="69"/>
      <c r="CF427" s="69"/>
      <c r="CG427" s="69"/>
      <c r="CH427" s="69"/>
      <c r="CI427" s="69"/>
      <c r="CJ427" s="69"/>
      <c r="CK427" s="69"/>
      <c r="CL427" s="69"/>
      <c r="CM427" s="69"/>
      <c r="CN427" s="69"/>
      <c r="CO427" s="69"/>
      <c r="CP427" s="69"/>
      <c r="CQ427" s="69"/>
      <c r="CR427" s="69"/>
      <c r="CS427" s="69"/>
      <c r="CT427" s="69"/>
      <c r="CU427" s="69"/>
      <c r="CV427" s="69"/>
      <c r="CW427" s="69"/>
      <c r="CX427" s="69"/>
      <c r="CY427" s="69"/>
      <c r="CZ427" s="69"/>
      <c r="DA427" s="69"/>
    </row>
    <row r="428" spans="1:157" s="26" customFormat="1" x14ac:dyDescent="0.25">
      <c r="A428" s="90"/>
      <c r="B428" s="297" t="s">
        <v>32</v>
      </c>
      <c r="C428" s="70"/>
      <c r="D428" s="91">
        <v>14</v>
      </c>
      <c r="E428" s="70">
        <v>11.2</v>
      </c>
      <c r="F428" s="91"/>
      <c r="G428" s="70"/>
      <c r="H428" s="91"/>
      <c r="I428" s="234"/>
      <c r="J428" s="250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  <c r="AC428" s="69"/>
      <c r="AD428" s="69"/>
      <c r="AE428" s="69"/>
      <c r="AF428" s="69"/>
      <c r="AG428" s="69"/>
      <c r="AH428" s="69"/>
      <c r="AI428" s="69"/>
      <c r="AJ428" s="69"/>
      <c r="AK428" s="69"/>
      <c r="AL428" s="69"/>
      <c r="AM428" s="69"/>
      <c r="AN428" s="69"/>
      <c r="AO428" s="69"/>
      <c r="AP428" s="69"/>
      <c r="AQ428" s="69"/>
      <c r="AR428" s="69"/>
      <c r="AS428" s="69"/>
      <c r="AT428" s="69"/>
      <c r="AU428" s="69"/>
      <c r="AV428" s="69"/>
      <c r="AW428" s="69"/>
      <c r="AX428" s="69"/>
      <c r="AY428" s="69"/>
      <c r="AZ428" s="69"/>
      <c r="BA428" s="69"/>
      <c r="BB428" s="69"/>
      <c r="BC428" s="69"/>
      <c r="BD428" s="69"/>
      <c r="BE428" s="69"/>
      <c r="BF428" s="69"/>
      <c r="BG428" s="69"/>
      <c r="BH428" s="69"/>
      <c r="BI428" s="69"/>
      <c r="BJ428" s="69"/>
      <c r="BK428" s="69"/>
      <c r="BL428" s="69"/>
      <c r="BM428" s="69"/>
      <c r="BN428" s="69"/>
      <c r="BO428" s="69"/>
      <c r="BP428" s="69"/>
      <c r="BQ428" s="69"/>
      <c r="BR428" s="69"/>
      <c r="BS428" s="69"/>
      <c r="BT428" s="69"/>
      <c r="BU428" s="69"/>
      <c r="BV428" s="69"/>
      <c r="BW428" s="69"/>
      <c r="BX428" s="69"/>
      <c r="BY428" s="69"/>
      <c r="BZ428" s="69"/>
      <c r="CA428" s="69"/>
      <c r="CB428" s="69"/>
      <c r="CC428" s="69"/>
      <c r="CD428" s="69"/>
      <c r="CE428" s="69"/>
      <c r="CF428" s="69"/>
      <c r="CG428" s="69"/>
      <c r="CH428" s="69"/>
      <c r="CI428" s="69"/>
      <c r="CJ428" s="69"/>
      <c r="CK428" s="69"/>
      <c r="CL428" s="69"/>
      <c r="CM428" s="69"/>
      <c r="CN428" s="69"/>
      <c r="CO428" s="69"/>
      <c r="CP428" s="69"/>
      <c r="CQ428" s="69"/>
      <c r="CR428" s="69"/>
      <c r="CS428" s="69"/>
      <c r="CT428" s="69"/>
      <c r="CU428" s="69"/>
      <c r="CV428" s="69"/>
      <c r="CW428" s="69"/>
      <c r="CX428" s="69"/>
      <c r="CY428" s="69"/>
      <c r="CZ428" s="69"/>
      <c r="DA428" s="69"/>
    </row>
    <row r="429" spans="1:157" s="26" customFormat="1" x14ac:dyDescent="0.25">
      <c r="A429" s="90"/>
      <c r="B429" s="297" t="s">
        <v>19</v>
      </c>
      <c r="C429" s="70"/>
      <c r="D429" s="91">
        <v>0.5</v>
      </c>
      <c r="E429" s="70">
        <v>0.5</v>
      </c>
      <c r="F429" s="91"/>
      <c r="G429" s="70"/>
      <c r="H429" s="91"/>
      <c r="I429" s="234"/>
      <c r="J429" s="250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  <c r="AA429" s="69"/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69"/>
      <c r="AN429" s="69"/>
      <c r="AO429" s="69"/>
      <c r="AP429" s="69"/>
      <c r="AQ429" s="69"/>
      <c r="AR429" s="69"/>
      <c r="AS429" s="69"/>
      <c r="AT429" s="69"/>
      <c r="AU429" s="69"/>
      <c r="AV429" s="69"/>
      <c r="AW429" s="69"/>
      <c r="AX429" s="69"/>
      <c r="AY429" s="69"/>
      <c r="AZ429" s="69"/>
      <c r="BA429" s="69"/>
      <c r="BB429" s="69"/>
      <c r="BC429" s="69"/>
      <c r="BD429" s="69"/>
      <c r="BE429" s="69"/>
      <c r="BF429" s="69"/>
      <c r="BG429" s="69"/>
      <c r="BH429" s="69"/>
      <c r="BI429" s="69"/>
      <c r="BJ429" s="69"/>
      <c r="BK429" s="69"/>
      <c r="BL429" s="69"/>
      <c r="BM429" s="69"/>
      <c r="BN429" s="69"/>
      <c r="BO429" s="69"/>
      <c r="BP429" s="69"/>
      <c r="BQ429" s="69"/>
      <c r="BR429" s="69"/>
      <c r="BS429" s="69"/>
      <c r="BT429" s="69"/>
      <c r="BU429" s="69"/>
      <c r="BV429" s="69"/>
      <c r="BW429" s="69"/>
      <c r="BX429" s="69"/>
      <c r="BY429" s="69"/>
      <c r="BZ429" s="69"/>
      <c r="CA429" s="69"/>
      <c r="CB429" s="69"/>
      <c r="CC429" s="69"/>
      <c r="CD429" s="69"/>
      <c r="CE429" s="69"/>
      <c r="CF429" s="69"/>
      <c r="CG429" s="69"/>
      <c r="CH429" s="69"/>
      <c r="CI429" s="69"/>
      <c r="CJ429" s="69"/>
      <c r="CK429" s="69"/>
      <c r="CL429" s="69"/>
      <c r="CM429" s="69"/>
      <c r="CN429" s="69"/>
      <c r="CO429" s="69"/>
      <c r="CP429" s="69"/>
      <c r="CQ429" s="69"/>
      <c r="CR429" s="69"/>
      <c r="CS429" s="69"/>
      <c r="CT429" s="69"/>
      <c r="CU429" s="69"/>
      <c r="CV429" s="69"/>
      <c r="CW429" s="69"/>
      <c r="CX429" s="69"/>
      <c r="CY429" s="69"/>
      <c r="CZ429" s="69"/>
      <c r="DA429" s="69"/>
    </row>
    <row r="430" spans="1:157" s="26" customFormat="1" x14ac:dyDescent="0.25">
      <c r="A430" s="90"/>
      <c r="B430" s="298" t="s">
        <v>17</v>
      </c>
      <c r="C430" s="70"/>
      <c r="D430" s="91">
        <v>32</v>
      </c>
      <c r="E430" s="70">
        <v>32</v>
      </c>
      <c r="F430" s="91"/>
      <c r="G430" s="70"/>
      <c r="H430" s="91"/>
      <c r="I430" s="234"/>
      <c r="J430" s="250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/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  <c r="BB430" s="69"/>
      <c r="BC430" s="69"/>
      <c r="BD430" s="69"/>
      <c r="BE430" s="69"/>
      <c r="BF430" s="69"/>
      <c r="BG430" s="69"/>
      <c r="BH430" s="69"/>
      <c r="BI430" s="69"/>
      <c r="BJ430" s="69"/>
      <c r="BK430" s="69"/>
      <c r="BL430" s="69"/>
      <c r="BM430" s="69"/>
      <c r="BN430" s="69"/>
      <c r="BO430" s="69"/>
      <c r="BP430" s="69"/>
      <c r="BQ430" s="69"/>
      <c r="BR430" s="69"/>
      <c r="BS430" s="69"/>
      <c r="BT430" s="69"/>
      <c r="BU430" s="69"/>
      <c r="BV430" s="69"/>
      <c r="BW430" s="69"/>
      <c r="BX430" s="69"/>
      <c r="BY430" s="69"/>
      <c r="BZ430" s="69"/>
      <c r="CA430" s="69"/>
      <c r="CB430" s="69"/>
      <c r="CC430" s="69"/>
      <c r="CD430" s="69"/>
      <c r="CE430" s="69"/>
      <c r="CF430" s="69"/>
      <c r="CG430" s="69"/>
      <c r="CH430" s="69"/>
      <c r="CI430" s="69"/>
      <c r="CJ430" s="69"/>
      <c r="CK430" s="69"/>
      <c r="CL430" s="69"/>
      <c r="CM430" s="69"/>
      <c r="CN430" s="69"/>
      <c r="CO430" s="69"/>
      <c r="CP430" s="69"/>
      <c r="CQ430" s="69"/>
      <c r="CR430" s="69"/>
      <c r="CS430" s="69"/>
      <c r="CT430" s="69"/>
      <c r="CU430" s="69"/>
      <c r="CV430" s="69"/>
      <c r="CW430" s="69"/>
      <c r="CX430" s="69"/>
      <c r="CY430" s="69"/>
      <c r="CZ430" s="69"/>
      <c r="DA430" s="69"/>
    </row>
    <row r="431" spans="1:157" s="26" customFormat="1" x14ac:dyDescent="0.25">
      <c r="A431" s="90"/>
      <c r="B431" s="297" t="s">
        <v>34</v>
      </c>
      <c r="C431" s="70"/>
      <c r="D431" s="91">
        <v>4</v>
      </c>
      <c r="E431" s="70">
        <v>4</v>
      </c>
      <c r="F431" s="91"/>
      <c r="G431" s="70"/>
      <c r="H431" s="91"/>
      <c r="I431" s="234"/>
      <c r="J431" s="250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69"/>
      <c r="AN431" s="69"/>
      <c r="AO431" s="69"/>
      <c r="AP431" s="69"/>
      <c r="AQ431" s="69"/>
      <c r="AR431" s="69"/>
      <c r="AS431" s="69"/>
      <c r="AT431" s="69"/>
      <c r="AU431" s="69"/>
      <c r="AV431" s="69"/>
      <c r="AW431" s="69"/>
      <c r="AX431" s="69"/>
      <c r="AY431" s="69"/>
      <c r="AZ431" s="69"/>
      <c r="BA431" s="69"/>
      <c r="BB431" s="69"/>
      <c r="BC431" s="69"/>
      <c r="BD431" s="69"/>
      <c r="BE431" s="69"/>
      <c r="BF431" s="69"/>
      <c r="BG431" s="69"/>
      <c r="BH431" s="69"/>
      <c r="BI431" s="69"/>
      <c r="BJ431" s="69"/>
      <c r="BK431" s="69"/>
      <c r="BL431" s="69"/>
      <c r="BM431" s="69"/>
      <c r="BN431" s="69"/>
      <c r="BO431" s="69"/>
      <c r="BP431" s="69"/>
      <c r="BQ431" s="69"/>
      <c r="BR431" s="69"/>
      <c r="BS431" s="69"/>
      <c r="BT431" s="69"/>
      <c r="BU431" s="69"/>
      <c r="BV431" s="69"/>
      <c r="BW431" s="69"/>
      <c r="BX431" s="69"/>
      <c r="BY431" s="69"/>
      <c r="BZ431" s="69"/>
      <c r="CA431" s="69"/>
      <c r="CB431" s="69"/>
      <c r="CC431" s="69"/>
      <c r="CD431" s="69"/>
      <c r="CE431" s="69"/>
      <c r="CF431" s="69"/>
      <c r="CG431" s="69"/>
      <c r="CH431" s="69"/>
      <c r="CI431" s="69"/>
      <c r="CJ431" s="69"/>
      <c r="CK431" s="69"/>
      <c r="CL431" s="69"/>
      <c r="CM431" s="69"/>
      <c r="CN431" s="69"/>
      <c r="CO431" s="69"/>
      <c r="CP431" s="69"/>
      <c r="CQ431" s="69"/>
      <c r="CR431" s="69"/>
      <c r="CS431" s="69"/>
      <c r="CT431" s="69"/>
      <c r="CU431" s="69"/>
      <c r="CV431" s="69"/>
      <c r="CW431" s="69"/>
      <c r="CX431" s="69"/>
      <c r="CY431" s="69"/>
      <c r="CZ431" s="69"/>
      <c r="DA431" s="69"/>
    </row>
    <row r="432" spans="1:157" s="26" customFormat="1" x14ac:dyDescent="0.25">
      <c r="A432" s="90"/>
      <c r="B432" s="297" t="s">
        <v>43</v>
      </c>
      <c r="C432" s="70"/>
      <c r="D432" s="91">
        <v>2</v>
      </c>
      <c r="E432" s="70">
        <v>2</v>
      </c>
      <c r="F432" s="91"/>
      <c r="G432" s="70"/>
      <c r="H432" s="91"/>
      <c r="I432" s="234"/>
      <c r="J432" s="250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  <c r="AC432" s="69"/>
      <c r="AD432" s="69"/>
      <c r="AE432" s="69"/>
      <c r="AF432" s="69"/>
      <c r="AG432" s="69"/>
      <c r="AH432" s="69"/>
      <c r="AI432" s="69"/>
      <c r="AJ432" s="69"/>
      <c r="AK432" s="69"/>
      <c r="AL432" s="69"/>
      <c r="AM432" s="69"/>
      <c r="AN432" s="69"/>
      <c r="AO432" s="69"/>
      <c r="AP432" s="69"/>
      <c r="AQ432" s="69"/>
      <c r="AR432" s="69"/>
      <c r="AS432" s="69"/>
      <c r="AT432" s="69"/>
      <c r="AU432" s="69"/>
      <c r="AV432" s="69"/>
      <c r="AW432" s="69"/>
      <c r="AX432" s="69"/>
      <c r="AY432" s="69"/>
      <c r="AZ432" s="69"/>
      <c r="BA432" s="69"/>
      <c r="BB432" s="69"/>
      <c r="BC432" s="69"/>
      <c r="BD432" s="69"/>
      <c r="BE432" s="69"/>
      <c r="BF432" s="69"/>
      <c r="BG432" s="69"/>
      <c r="BH432" s="69"/>
      <c r="BI432" s="69"/>
      <c r="BJ432" s="69"/>
      <c r="BK432" s="69"/>
      <c r="BL432" s="69"/>
      <c r="BM432" s="69"/>
      <c r="BN432" s="69"/>
      <c r="BO432" s="69"/>
      <c r="BP432" s="69"/>
      <c r="BQ432" s="69"/>
      <c r="BR432" s="69"/>
      <c r="BS432" s="69"/>
      <c r="BT432" s="69"/>
      <c r="BU432" s="69"/>
      <c r="BV432" s="69"/>
      <c r="BW432" s="69"/>
      <c r="BX432" s="69"/>
      <c r="BY432" s="69"/>
      <c r="BZ432" s="69"/>
      <c r="CA432" s="69"/>
      <c r="CB432" s="69"/>
      <c r="CC432" s="69"/>
      <c r="CD432" s="69"/>
      <c r="CE432" s="69"/>
      <c r="CF432" s="69"/>
      <c r="CG432" s="69"/>
      <c r="CH432" s="69"/>
      <c r="CI432" s="69"/>
      <c r="CJ432" s="69"/>
      <c r="CK432" s="69"/>
      <c r="CL432" s="69"/>
      <c r="CM432" s="69"/>
      <c r="CN432" s="69"/>
      <c r="CO432" s="69"/>
      <c r="CP432" s="69"/>
      <c r="CQ432" s="69"/>
      <c r="CR432" s="69"/>
      <c r="CS432" s="69"/>
      <c r="CT432" s="69"/>
      <c r="CU432" s="69"/>
      <c r="CV432" s="69"/>
      <c r="CW432" s="69"/>
      <c r="CX432" s="69"/>
      <c r="CY432" s="69"/>
      <c r="CZ432" s="69"/>
      <c r="DA432" s="69"/>
    </row>
    <row r="433" spans="1:456" s="26" customFormat="1" x14ac:dyDescent="0.25">
      <c r="A433" s="90"/>
      <c r="B433" s="297" t="s">
        <v>18</v>
      </c>
      <c r="C433" s="70"/>
      <c r="D433" s="91">
        <v>0.38</v>
      </c>
      <c r="E433" s="70">
        <v>0.38</v>
      </c>
      <c r="F433" s="91"/>
      <c r="G433" s="70"/>
      <c r="H433" s="91"/>
      <c r="I433" s="234"/>
      <c r="J433" s="250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  <c r="AP433" s="69"/>
      <c r="AQ433" s="69"/>
      <c r="AR433" s="69"/>
      <c r="AS433" s="69"/>
      <c r="AT433" s="69"/>
      <c r="AU433" s="69"/>
      <c r="AV433" s="69"/>
      <c r="AW433" s="69"/>
      <c r="AX433" s="69"/>
      <c r="AY433" s="69"/>
      <c r="AZ433" s="69"/>
      <c r="BA433" s="69"/>
      <c r="BB433" s="69"/>
      <c r="BC433" s="69"/>
      <c r="BD433" s="69"/>
      <c r="BE433" s="69"/>
      <c r="BF433" s="69"/>
      <c r="BG433" s="69"/>
      <c r="BH433" s="69"/>
      <c r="BI433" s="69"/>
      <c r="BJ433" s="69"/>
      <c r="BK433" s="69"/>
      <c r="BL433" s="69"/>
      <c r="BM433" s="69"/>
      <c r="BN433" s="69"/>
      <c r="BO433" s="69"/>
      <c r="BP433" s="69"/>
      <c r="BQ433" s="69"/>
      <c r="BR433" s="69"/>
      <c r="BS433" s="69"/>
      <c r="BT433" s="69"/>
      <c r="BU433" s="69"/>
      <c r="BV433" s="69"/>
      <c r="BW433" s="69"/>
      <c r="BX433" s="69"/>
      <c r="BY433" s="69"/>
      <c r="BZ433" s="69"/>
      <c r="CA433" s="69"/>
      <c r="CB433" s="69"/>
      <c r="CC433" s="69"/>
      <c r="CD433" s="69"/>
      <c r="CE433" s="69"/>
      <c r="CF433" s="69"/>
      <c r="CG433" s="69"/>
      <c r="CH433" s="69"/>
      <c r="CI433" s="69"/>
      <c r="CJ433" s="69"/>
      <c r="CK433" s="69"/>
      <c r="CL433" s="69"/>
      <c r="CM433" s="69"/>
      <c r="CN433" s="69"/>
      <c r="CO433" s="69"/>
      <c r="CP433" s="69"/>
      <c r="CQ433" s="69"/>
      <c r="CR433" s="69"/>
      <c r="CS433" s="69"/>
      <c r="CT433" s="69"/>
      <c r="CU433" s="69"/>
      <c r="CV433" s="69"/>
      <c r="CW433" s="69"/>
      <c r="CX433" s="69"/>
      <c r="CY433" s="69"/>
      <c r="CZ433" s="69"/>
      <c r="DA433" s="69"/>
    </row>
    <row r="434" spans="1:456" s="26" customFormat="1" x14ac:dyDescent="0.25">
      <c r="A434" s="85" t="s">
        <v>75</v>
      </c>
      <c r="B434" s="72"/>
      <c r="C434" s="98" t="s">
        <v>294</v>
      </c>
      <c r="D434" s="160"/>
      <c r="E434" s="161"/>
      <c r="F434" s="87">
        <v>0.12</v>
      </c>
      <c r="G434" s="88">
        <v>0.01</v>
      </c>
      <c r="H434" s="74">
        <v>10.199999999999999</v>
      </c>
      <c r="I434" s="87">
        <v>41</v>
      </c>
      <c r="J434" s="110" t="s">
        <v>162</v>
      </c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T434" s="69"/>
      <c r="AU434" s="69"/>
      <c r="AV434" s="69"/>
      <c r="AW434" s="69"/>
      <c r="AX434" s="69"/>
      <c r="AY434" s="69"/>
      <c r="AZ434" s="69"/>
      <c r="BA434" s="69"/>
      <c r="BB434" s="69"/>
      <c r="BC434" s="69"/>
      <c r="BD434" s="69"/>
      <c r="BE434" s="69"/>
      <c r="BF434" s="69"/>
      <c r="BG434" s="69"/>
      <c r="BH434" s="69"/>
      <c r="BI434" s="69"/>
      <c r="BJ434" s="69"/>
      <c r="BK434" s="69"/>
      <c r="BL434" s="69"/>
      <c r="BM434" s="69"/>
      <c r="BN434" s="69"/>
      <c r="BO434" s="69"/>
      <c r="BP434" s="69"/>
      <c r="BQ434" s="69"/>
      <c r="BR434" s="69"/>
      <c r="BS434" s="69"/>
      <c r="BT434" s="69"/>
      <c r="BU434" s="69"/>
      <c r="BV434" s="69"/>
      <c r="BW434" s="69"/>
      <c r="BX434" s="69"/>
      <c r="BY434" s="69"/>
      <c r="BZ434" s="69"/>
      <c r="CA434" s="69"/>
      <c r="CB434" s="69"/>
      <c r="CC434" s="69"/>
      <c r="CD434" s="69"/>
      <c r="CE434" s="69"/>
      <c r="CF434" s="69"/>
      <c r="CG434" s="69"/>
      <c r="CH434" s="69"/>
      <c r="CI434" s="69"/>
      <c r="CJ434" s="69"/>
      <c r="CK434" s="69"/>
      <c r="CL434" s="69"/>
      <c r="CM434" s="69"/>
      <c r="CN434" s="69"/>
      <c r="CO434" s="69"/>
      <c r="CP434" s="69"/>
      <c r="CQ434" s="69"/>
      <c r="CR434" s="69"/>
      <c r="CS434" s="69"/>
      <c r="CT434" s="69"/>
      <c r="CU434" s="69"/>
      <c r="CV434" s="69"/>
      <c r="CW434" s="69"/>
      <c r="CX434" s="69"/>
      <c r="CY434" s="69"/>
      <c r="CZ434" s="69"/>
      <c r="DA434" s="69"/>
    </row>
    <row r="435" spans="1:456" s="26" customFormat="1" x14ac:dyDescent="0.25">
      <c r="A435" s="85"/>
      <c r="B435" s="72" t="s">
        <v>59</v>
      </c>
      <c r="C435" s="98"/>
      <c r="D435" s="103">
        <v>0.35</v>
      </c>
      <c r="E435" s="86">
        <v>0.35</v>
      </c>
      <c r="F435" s="87"/>
      <c r="G435" s="88"/>
      <c r="H435" s="74"/>
      <c r="I435" s="87"/>
      <c r="J435" s="110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/>
      <c r="AM435" s="69"/>
      <c r="AN435" s="69"/>
      <c r="AO435" s="69"/>
      <c r="AP435" s="69"/>
      <c r="AQ435" s="69"/>
      <c r="AR435" s="69"/>
      <c r="AS435" s="69"/>
      <c r="AT435" s="69"/>
      <c r="AU435" s="69"/>
      <c r="AV435" s="69"/>
      <c r="AW435" s="69"/>
      <c r="AX435" s="69"/>
      <c r="AY435" s="69"/>
      <c r="AZ435" s="69"/>
      <c r="BA435" s="69"/>
      <c r="BB435" s="69"/>
      <c r="BC435" s="69"/>
      <c r="BD435" s="69"/>
      <c r="BE435" s="69"/>
      <c r="BF435" s="69"/>
      <c r="BG435" s="69"/>
      <c r="BH435" s="69"/>
      <c r="BI435" s="69"/>
      <c r="BJ435" s="69"/>
      <c r="BK435" s="69"/>
      <c r="BL435" s="69"/>
      <c r="BM435" s="69"/>
      <c r="BN435" s="69"/>
      <c r="BO435" s="69"/>
      <c r="BP435" s="69"/>
      <c r="BQ435" s="69"/>
      <c r="BR435" s="69"/>
      <c r="BS435" s="69"/>
      <c r="BT435" s="69"/>
      <c r="BU435" s="69"/>
      <c r="BV435" s="69"/>
      <c r="BW435" s="69"/>
      <c r="BX435" s="69"/>
      <c r="BY435" s="69"/>
      <c r="BZ435" s="69"/>
      <c r="CA435" s="69"/>
      <c r="CB435" s="69"/>
      <c r="CC435" s="69"/>
      <c r="CD435" s="69"/>
      <c r="CE435" s="69"/>
      <c r="CF435" s="69"/>
      <c r="CG435" s="69"/>
      <c r="CH435" s="69"/>
      <c r="CI435" s="69"/>
      <c r="CJ435" s="69"/>
      <c r="CK435" s="69"/>
      <c r="CL435" s="69"/>
      <c r="CM435" s="69"/>
      <c r="CN435" s="69"/>
      <c r="CO435" s="69"/>
      <c r="CP435" s="69"/>
      <c r="CQ435" s="69"/>
      <c r="CR435" s="69"/>
      <c r="CS435" s="69"/>
      <c r="CT435" s="69"/>
      <c r="CU435" s="69"/>
      <c r="CV435" s="69"/>
      <c r="CW435" s="69"/>
      <c r="CX435" s="69"/>
      <c r="CY435" s="69"/>
      <c r="CZ435" s="69"/>
      <c r="DA435" s="69"/>
    </row>
    <row r="436" spans="1:456" s="26" customFormat="1" x14ac:dyDescent="0.25">
      <c r="A436" s="85"/>
      <c r="B436" s="72" t="s">
        <v>18</v>
      </c>
      <c r="C436" s="98"/>
      <c r="D436" s="103">
        <v>5</v>
      </c>
      <c r="E436" s="86">
        <v>5</v>
      </c>
      <c r="F436" s="87"/>
      <c r="G436" s="88"/>
      <c r="H436" s="87"/>
      <c r="I436" s="87"/>
      <c r="J436" s="110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/>
      <c r="AY436" s="69"/>
      <c r="AZ436" s="69"/>
      <c r="BA436" s="69"/>
      <c r="BB436" s="69"/>
      <c r="BC436" s="69"/>
      <c r="BD436" s="69"/>
      <c r="BE436" s="69"/>
      <c r="BF436" s="69"/>
      <c r="BG436" s="69"/>
      <c r="BH436" s="69"/>
      <c r="BI436" s="69"/>
      <c r="BJ436" s="69"/>
      <c r="BK436" s="69"/>
      <c r="BL436" s="69"/>
      <c r="BM436" s="69"/>
      <c r="BN436" s="69"/>
      <c r="BO436" s="69"/>
      <c r="BP436" s="69"/>
      <c r="BQ436" s="69"/>
      <c r="BR436" s="69"/>
      <c r="BS436" s="69"/>
      <c r="BT436" s="69"/>
      <c r="BU436" s="69"/>
      <c r="BV436" s="69"/>
      <c r="BW436" s="69"/>
      <c r="BX436" s="69"/>
      <c r="BY436" s="69"/>
      <c r="BZ436" s="69"/>
      <c r="CA436" s="69"/>
      <c r="CB436" s="69"/>
      <c r="CC436" s="69"/>
      <c r="CD436" s="69"/>
      <c r="CE436" s="69"/>
      <c r="CF436" s="69"/>
      <c r="CG436" s="69"/>
      <c r="CH436" s="69"/>
      <c r="CI436" s="69"/>
      <c r="CJ436" s="69"/>
      <c r="CK436" s="69"/>
      <c r="CL436" s="69"/>
      <c r="CM436" s="69"/>
      <c r="CN436" s="69"/>
      <c r="CO436" s="69"/>
      <c r="CP436" s="69"/>
      <c r="CQ436" s="69"/>
      <c r="CR436" s="69"/>
      <c r="CS436" s="69"/>
      <c r="CT436" s="69"/>
      <c r="CU436" s="69"/>
      <c r="CV436" s="69"/>
      <c r="CW436" s="69"/>
      <c r="CX436" s="69"/>
      <c r="CY436" s="69"/>
      <c r="CZ436" s="69"/>
      <c r="DA436" s="69"/>
    </row>
    <row r="437" spans="1:456" s="26" customFormat="1" x14ac:dyDescent="0.25">
      <c r="A437" s="85"/>
      <c r="B437" s="72" t="s">
        <v>76</v>
      </c>
      <c r="C437" s="98"/>
      <c r="D437" s="136">
        <v>5.0999999999999996</v>
      </c>
      <c r="E437" s="86">
        <v>5</v>
      </c>
      <c r="F437" s="88"/>
      <c r="G437" s="74"/>
      <c r="H437" s="88"/>
      <c r="I437" s="74"/>
      <c r="J437" s="110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69"/>
      <c r="AN437" s="69"/>
      <c r="AO437" s="69"/>
      <c r="AP437" s="69"/>
      <c r="AQ437" s="69"/>
      <c r="AR437" s="69"/>
      <c r="AS437" s="69"/>
      <c r="AT437" s="69"/>
      <c r="AU437" s="69"/>
      <c r="AV437" s="69"/>
      <c r="AW437" s="69"/>
      <c r="AX437" s="69"/>
      <c r="AY437" s="69"/>
      <c r="AZ437" s="69"/>
      <c r="BA437" s="69"/>
      <c r="BB437" s="69"/>
      <c r="BC437" s="69"/>
      <c r="BD437" s="69"/>
      <c r="BE437" s="69"/>
      <c r="BF437" s="69"/>
      <c r="BG437" s="69"/>
      <c r="BH437" s="69"/>
      <c r="BI437" s="69"/>
      <c r="BJ437" s="69"/>
      <c r="BK437" s="69"/>
      <c r="BL437" s="69"/>
      <c r="BM437" s="69"/>
      <c r="BN437" s="69"/>
      <c r="BO437" s="69"/>
      <c r="BP437" s="69"/>
      <c r="BQ437" s="69"/>
      <c r="BR437" s="69"/>
      <c r="BS437" s="69"/>
      <c r="BT437" s="69"/>
      <c r="BU437" s="69"/>
      <c r="BV437" s="69"/>
      <c r="BW437" s="69"/>
      <c r="BX437" s="69"/>
      <c r="BY437" s="69"/>
      <c r="BZ437" s="69"/>
      <c r="CA437" s="69"/>
      <c r="CB437" s="69"/>
      <c r="CC437" s="69"/>
      <c r="CD437" s="69"/>
      <c r="CE437" s="69"/>
      <c r="CF437" s="69"/>
      <c r="CG437" s="69"/>
      <c r="CH437" s="69"/>
      <c r="CI437" s="69"/>
      <c r="CJ437" s="69"/>
      <c r="CK437" s="69"/>
      <c r="CL437" s="69"/>
      <c r="CM437" s="69"/>
      <c r="CN437" s="69"/>
      <c r="CO437" s="69"/>
      <c r="CP437" s="69"/>
      <c r="CQ437" s="69"/>
      <c r="CR437" s="69"/>
      <c r="CS437" s="69"/>
      <c r="CT437" s="69"/>
      <c r="CU437" s="69"/>
      <c r="CV437" s="69"/>
      <c r="CW437" s="69"/>
      <c r="CX437" s="69"/>
      <c r="CY437" s="69"/>
      <c r="CZ437" s="69"/>
      <c r="DA437" s="69"/>
    </row>
    <row r="438" spans="1:456" s="26" customFormat="1" x14ac:dyDescent="0.25">
      <c r="A438" s="85"/>
      <c r="B438" s="72" t="s">
        <v>17</v>
      </c>
      <c r="C438" s="98"/>
      <c r="D438" s="161">
        <v>180</v>
      </c>
      <c r="E438" s="161">
        <v>180</v>
      </c>
      <c r="F438" s="88"/>
      <c r="G438" s="74"/>
      <c r="H438" s="88"/>
      <c r="I438" s="74"/>
      <c r="J438" s="110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69"/>
      <c r="CB438" s="69"/>
      <c r="CC438" s="69"/>
      <c r="CD438" s="69"/>
      <c r="CE438" s="69"/>
      <c r="CF438" s="69"/>
      <c r="CG438" s="69"/>
      <c r="CH438" s="69"/>
      <c r="CI438" s="69"/>
      <c r="CJ438" s="69"/>
      <c r="CK438" s="69"/>
      <c r="CL438" s="69"/>
      <c r="CM438" s="69"/>
      <c r="CN438" s="69"/>
      <c r="CO438" s="69"/>
      <c r="CP438" s="69"/>
      <c r="CQ438" s="69"/>
      <c r="CR438" s="69"/>
      <c r="CS438" s="69"/>
      <c r="CT438" s="69"/>
      <c r="CU438" s="69"/>
      <c r="CV438" s="69"/>
      <c r="CW438" s="69"/>
      <c r="CX438" s="69"/>
      <c r="CY438" s="69"/>
      <c r="CZ438" s="69"/>
      <c r="DA438" s="69"/>
    </row>
    <row r="439" spans="1:456" s="26" customFormat="1" ht="16.5" thickBot="1" x14ac:dyDescent="0.3">
      <c r="A439" s="85" t="s">
        <v>38</v>
      </c>
      <c r="B439" s="72"/>
      <c r="C439" s="86">
        <v>20</v>
      </c>
      <c r="D439" s="88">
        <v>20</v>
      </c>
      <c r="E439" s="88">
        <v>20</v>
      </c>
      <c r="F439" s="88">
        <v>1.52</v>
      </c>
      <c r="G439" s="74">
        <v>0.16</v>
      </c>
      <c r="H439" s="88">
        <v>9.84</v>
      </c>
      <c r="I439" s="74">
        <v>47</v>
      </c>
      <c r="J439" s="110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69"/>
      <c r="CB439" s="69"/>
      <c r="CC439" s="69"/>
      <c r="CD439" s="69"/>
      <c r="CE439" s="69"/>
      <c r="CF439" s="69"/>
      <c r="CG439" s="69"/>
      <c r="CH439" s="69"/>
      <c r="CI439" s="69"/>
      <c r="CJ439" s="69"/>
      <c r="CK439" s="69"/>
      <c r="CL439" s="69"/>
      <c r="CM439" s="69"/>
      <c r="CN439" s="69"/>
      <c r="CO439" s="69"/>
      <c r="CP439" s="69"/>
      <c r="CQ439" s="69"/>
      <c r="CR439" s="69"/>
      <c r="CS439" s="69"/>
      <c r="CT439" s="69"/>
      <c r="CU439" s="69"/>
      <c r="CV439" s="69"/>
      <c r="CW439" s="69"/>
      <c r="CX439" s="69"/>
      <c r="CY439" s="69"/>
      <c r="CZ439" s="69"/>
      <c r="DA439" s="69"/>
    </row>
    <row r="440" spans="1:456" ht="16.5" thickBot="1" x14ac:dyDescent="0.3">
      <c r="A440" s="142" t="s">
        <v>26</v>
      </c>
      <c r="B440" s="143"/>
      <c r="C440" s="144">
        <v>460</v>
      </c>
      <c r="D440" s="162"/>
      <c r="E440" s="192"/>
      <c r="F440" s="146">
        <f>SUM(F421:F439)</f>
        <v>16.97</v>
      </c>
      <c r="G440" s="146">
        <f>SUM(G421:G439)</f>
        <v>18.020000000000003</v>
      </c>
      <c r="H440" s="146">
        <f>SUM(H421:H439)</f>
        <v>82.01</v>
      </c>
      <c r="I440" s="146">
        <f>SUM(I421:I439)</f>
        <v>543</v>
      </c>
      <c r="J440" s="211"/>
    </row>
    <row r="441" spans="1:456" ht="16.5" thickBot="1" x14ac:dyDescent="0.3">
      <c r="A441" s="142" t="s">
        <v>60</v>
      </c>
      <c r="B441" s="143"/>
      <c r="C441" s="144">
        <f>C379+C382+C419+C440</f>
        <v>1631.5</v>
      </c>
      <c r="D441" s="193"/>
      <c r="E441" s="144"/>
      <c r="F441" s="177">
        <f>F379+F382+F419+F440</f>
        <v>48.74666666666667</v>
      </c>
      <c r="G441" s="177">
        <f>G379+G382+G419+G440</f>
        <v>52.81333333333334</v>
      </c>
      <c r="H441" s="177">
        <f>H379+H382+H419+H440</f>
        <v>234.20833333333331</v>
      </c>
      <c r="I441" s="177">
        <f>I379+I382+I419+I440</f>
        <v>1609.8</v>
      </c>
      <c r="J441" s="212"/>
    </row>
    <row r="442" spans="1:456" s="58" customFormat="1" ht="31.5" x14ac:dyDescent="0.25">
      <c r="A442" s="72"/>
      <c r="B442" s="72"/>
      <c r="C442" s="150"/>
      <c r="D442" s="74" t="s">
        <v>104</v>
      </c>
      <c r="E442" s="74"/>
      <c r="F442" s="74"/>
      <c r="G442" s="74"/>
      <c r="H442" s="74"/>
      <c r="I442" s="74"/>
      <c r="J442" s="72"/>
      <c r="K442" s="228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8"/>
      <c r="Z442" s="228"/>
      <c r="AA442" s="228"/>
      <c r="AB442" s="228"/>
      <c r="AC442" s="228"/>
      <c r="AD442" s="228"/>
      <c r="AE442" s="228"/>
      <c r="AF442" s="228"/>
      <c r="AG442" s="228"/>
      <c r="AH442" s="228"/>
      <c r="AI442" s="228"/>
      <c r="AJ442" s="228"/>
      <c r="AK442" s="228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69"/>
      <c r="CB442" s="69"/>
      <c r="CC442" s="69"/>
      <c r="CD442" s="69"/>
      <c r="CE442" s="69"/>
      <c r="CF442" s="69"/>
      <c r="CG442" s="69"/>
      <c r="CH442" s="69"/>
      <c r="CI442" s="69"/>
      <c r="CJ442" s="69"/>
      <c r="CK442" s="69"/>
      <c r="CL442" s="69"/>
      <c r="CM442" s="69"/>
      <c r="CN442" s="69"/>
      <c r="CO442" s="69"/>
      <c r="CP442" s="69"/>
      <c r="CQ442" s="69"/>
      <c r="CR442" s="69"/>
      <c r="CS442" s="69"/>
      <c r="CT442" s="69"/>
      <c r="CU442" s="69"/>
      <c r="CV442" s="69"/>
      <c r="CW442" s="69"/>
      <c r="CX442" s="69"/>
      <c r="CY442" s="69"/>
      <c r="CZ442" s="69"/>
      <c r="DA442" s="69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</row>
    <row r="443" spans="1:456" s="58" customFormat="1" ht="16.5" thickBot="1" x14ac:dyDescent="0.3">
      <c r="A443" s="72" t="s">
        <v>105</v>
      </c>
      <c r="B443" s="72"/>
      <c r="C443" s="72"/>
      <c r="D443" s="73"/>
      <c r="E443" s="73"/>
      <c r="F443" s="74"/>
      <c r="G443" s="74"/>
      <c r="H443" s="74"/>
      <c r="I443" s="74"/>
      <c r="J443" s="128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69"/>
      <c r="CB443" s="69"/>
      <c r="CC443" s="69"/>
      <c r="CD443" s="69"/>
      <c r="CE443" s="69"/>
      <c r="CF443" s="69"/>
      <c r="CG443" s="69"/>
      <c r="CH443" s="69"/>
      <c r="CI443" s="69"/>
      <c r="CJ443" s="69"/>
      <c r="CK443" s="69"/>
      <c r="CL443" s="69"/>
      <c r="CM443" s="69"/>
      <c r="CN443" s="69"/>
      <c r="CO443" s="69"/>
      <c r="CP443" s="69"/>
      <c r="CQ443" s="69"/>
      <c r="CR443" s="69"/>
      <c r="CS443" s="69"/>
      <c r="CT443" s="69"/>
      <c r="CU443" s="69"/>
      <c r="CV443" s="69"/>
      <c r="CW443" s="69"/>
      <c r="CX443" s="69"/>
      <c r="CY443" s="69"/>
      <c r="CZ443" s="69"/>
      <c r="DA443" s="69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</row>
    <row r="444" spans="1:456" s="58" customFormat="1" ht="31.5" x14ac:dyDescent="0.25">
      <c r="A444" s="295" t="s">
        <v>224</v>
      </c>
      <c r="B444" s="296"/>
      <c r="C444" s="288" t="s">
        <v>220</v>
      </c>
      <c r="D444" s="285" t="s">
        <v>3</v>
      </c>
      <c r="E444" s="75" t="s">
        <v>3</v>
      </c>
      <c r="F444" s="829" t="s">
        <v>221</v>
      </c>
      <c r="G444" s="830"/>
      <c r="H444" s="831"/>
      <c r="I444" s="285" t="s">
        <v>4</v>
      </c>
      <c r="J444" s="211" t="s">
        <v>222</v>
      </c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69"/>
      <c r="CB444" s="69"/>
      <c r="CC444" s="69"/>
      <c r="CD444" s="69"/>
      <c r="CE444" s="69"/>
      <c r="CF444" s="69"/>
      <c r="CG444" s="69"/>
      <c r="CH444" s="69"/>
      <c r="CI444" s="69"/>
      <c r="CJ444" s="69"/>
      <c r="CK444" s="69"/>
      <c r="CL444" s="69"/>
      <c r="CM444" s="69"/>
      <c r="CN444" s="69"/>
      <c r="CO444" s="69"/>
      <c r="CP444" s="69"/>
      <c r="CQ444" s="69"/>
      <c r="CR444" s="69"/>
      <c r="CS444" s="69"/>
      <c r="CT444" s="69"/>
      <c r="CU444" s="69"/>
      <c r="CV444" s="69"/>
      <c r="CW444" s="69"/>
      <c r="CX444" s="69"/>
      <c r="CY444" s="69"/>
      <c r="CZ444" s="69"/>
      <c r="DA444" s="69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</row>
    <row r="445" spans="1:456" s="58" customFormat="1" ht="16.5" thickBot="1" x14ac:dyDescent="0.3">
      <c r="A445" s="291" t="s">
        <v>223</v>
      </c>
      <c r="B445" s="292"/>
      <c r="C445" s="289"/>
      <c r="D445" s="76" t="s">
        <v>5</v>
      </c>
      <c r="E445" s="77" t="s">
        <v>5</v>
      </c>
      <c r="F445" s="78"/>
      <c r="G445" s="79"/>
      <c r="H445" s="80"/>
      <c r="I445" s="76" t="s">
        <v>6</v>
      </c>
      <c r="J445" s="110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69"/>
      <c r="CB445" s="69"/>
      <c r="CC445" s="69"/>
      <c r="CD445" s="69"/>
      <c r="CE445" s="69"/>
      <c r="CF445" s="69"/>
      <c r="CG445" s="69"/>
      <c r="CH445" s="69"/>
      <c r="CI445" s="69"/>
      <c r="CJ445" s="69"/>
      <c r="CK445" s="69"/>
      <c r="CL445" s="69"/>
      <c r="CM445" s="69"/>
      <c r="CN445" s="69"/>
      <c r="CO445" s="69"/>
      <c r="CP445" s="69"/>
      <c r="CQ445" s="69"/>
      <c r="CR445" s="69"/>
      <c r="CS445" s="69"/>
      <c r="CT445" s="69"/>
      <c r="CU445" s="69"/>
      <c r="CV445" s="69"/>
      <c r="CW445" s="69"/>
      <c r="CX445" s="69"/>
      <c r="CY445" s="69"/>
      <c r="CZ445" s="69"/>
      <c r="DA445" s="69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</row>
    <row r="446" spans="1:456" s="58" customFormat="1" ht="16.5" thickBot="1" x14ac:dyDescent="0.3">
      <c r="A446" s="293"/>
      <c r="B446" s="294"/>
      <c r="C446" s="290"/>
      <c r="D446" s="83" t="s">
        <v>7</v>
      </c>
      <c r="E446" s="83" t="s">
        <v>8</v>
      </c>
      <c r="F446" s="83" t="s">
        <v>9</v>
      </c>
      <c r="G446" s="83" t="s">
        <v>10</v>
      </c>
      <c r="H446" s="84" t="s">
        <v>11</v>
      </c>
      <c r="I446" s="84" t="s">
        <v>12</v>
      </c>
      <c r="J446" s="212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69"/>
      <c r="CB446" s="69"/>
      <c r="CC446" s="69"/>
      <c r="CD446" s="69"/>
      <c r="CE446" s="69"/>
      <c r="CF446" s="69"/>
      <c r="CG446" s="69"/>
      <c r="CH446" s="69"/>
      <c r="CI446" s="69"/>
      <c r="CJ446" s="69"/>
      <c r="CK446" s="69"/>
      <c r="CL446" s="69"/>
      <c r="CM446" s="69"/>
      <c r="CN446" s="69"/>
      <c r="CO446" s="69"/>
      <c r="CP446" s="69"/>
      <c r="CQ446" s="69"/>
      <c r="CR446" s="69"/>
      <c r="CS446" s="69"/>
      <c r="CT446" s="69"/>
      <c r="CU446" s="69"/>
      <c r="CV446" s="69"/>
      <c r="CW446" s="69"/>
      <c r="CX446" s="69"/>
      <c r="CY446" s="69"/>
      <c r="CZ446" s="69"/>
      <c r="DA446" s="69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</row>
    <row r="447" spans="1:456" s="58" customFormat="1" x14ac:dyDescent="0.25">
      <c r="A447" s="85"/>
      <c r="B447" s="72" t="s">
        <v>13</v>
      </c>
      <c r="C447" s="107"/>
      <c r="D447" s="74"/>
      <c r="E447" s="81"/>
      <c r="F447" s="87"/>
      <c r="G447" s="88"/>
      <c r="H447" s="89"/>
      <c r="I447" s="87"/>
      <c r="J447" s="110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69"/>
      <c r="CB447" s="69"/>
      <c r="CC447" s="69"/>
      <c r="CD447" s="69"/>
      <c r="CE447" s="69"/>
      <c r="CF447" s="69"/>
      <c r="CG447" s="69"/>
      <c r="CH447" s="69"/>
      <c r="CI447" s="69"/>
      <c r="CJ447" s="69"/>
      <c r="CK447" s="69"/>
      <c r="CL447" s="69"/>
      <c r="CM447" s="69"/>
      <c r="CN447" s="69"/>
      <c r="CO447" s="69"/>
      <c r="CP447" s="69"/>
      <c r="CQ447" s="69"/>
      <c r="CR447" s="69"/>
      <c r="CS447" s="69"/>
      <c r="CT447" s="69"/>
      <c r="CU447" s="69"/>
      <c r="CV447" s="69"/>
      <c r="CW447" s="69"/>
      <c r="CX447" s="69"/>
      <c r="CY447" s="69"/>
      <c r="CZ447" s="69"/>
      <c r="DA447" s="69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</row>
    <row r="448" spans="1:456" s="26" customFormat="1" ht="31.5" x14ac:dyDescent="0.25">
      <c r="A448" s="85" t="s">
        <v>78</v>
      </c>
      <c r="B448" s="227"/>
      <c r="C448" s="220" t="s">
        <v>372</v>
      </c>
      <c r="D448" s="87"/>
      <c r="E448" s="88"/>
      <c r="F448" s="87">
        <v>6.7</v>
      </c>
      <c r="G448" s="88">
        <v>7.5</v>
      </c>
      <c r="H448" s="88">
        <v>22</v>
      </c>
      <c r="I448" s="87">
        <f>(F448*4)+(G448*9)+(H448*4)</f>
        <v>182.3</v>
      </c>
      <c r="J448" s="110" t="s">
        <v>188</v>
      </c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69"/>
      <c r="CB448" s="69"/>
      <c r="CC448" s="69"/>
      <c r="CD448" s="69"/>
      <c r="CE448" s="69"/>
      <c r="CF448" s="69"/>
      <c r="CG448" s="69"/>
      <c r="CH448" s="69"/>
      <c r="CI448" s="69"/>
      <c r="CJ448" s="69"/>
      <c r="CK448" s="69"/>
      <c r="CL448" s="69"/>
      <c r="CM448" s="69"/>
      <c r="CN448" s="69"/>
      <c r="CO448" s="69"/>
      <c r="CP448" s="69"/>
      <c r="CQ448" s="69"/>
      <c r="CR448" s="69"/>
      <c r="CS448" s="69"/>
      <c r="CT448" s="69"/>
      <c r="CU448" s="69"/>
      <c r="CV448" s="69"/>
      <c r="CW448" s="69"/>
      <c r="CX448" s="69"/>
      <c r="CY448" s="69"/>
      <c r="CZ448" s="69"/>
      <c r="DA448" s="69"/>
    </row>
    <row r="449" spans="1:456" s="26" customFormat="1" x14ac:dyDescent="0.25">
      <c r="A449" s="85"/>
      <c r="B449" s="227" t="s">
        <v>79</v>
      </c>
      <c r="C449" s="220"/>
      <c r="D449" s="87">
        <v>25</v>
      </c>
      <c r="E449" s="88">
        <v>25</v>
      </c>
      <c r="F449" s="87"/>
      <c r="G449" s="88"/>
      <c r="H449" s="88"/>
      <c r="I449" s="221"/>
      <c r="J449" s="110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69"/>
      <c r="CB449" s="69"/>
      <c r="CC449" s="69"/>
      <c r="CD449" s="69"/>
      <c r="CE449" s="69"/>
      <c r="CF449" s="69"/>
      <c r="CG449" s="69"/>
      <c r="CH449" s="69"/>
      <c r="CI449" s="69"/>
      <c r="CJ449" s="69"/>
      <c r="CK449" s="69"/>
      <c r="CL449" s="69"/>
      <c r="CM449" s="69"/>
      <c r="CN449" s="69"/>
      <c r="CO449" s="69"/>
      <c r="CP449" s="69"/>
      <c r="CQ449" s="69"/>
      <c r="CR449" s="69"/>
      <c r="CS449" s="69"/>
      <c r="CT449" s="69"/>
      <c r="CU449" s="69"/>
      <c r="CV449" s="69"/>
      <c r="CW449" s="69"/>
      <c r="CX449" s="69"/>
      <c r="CY449" s="69"/>
      <c r="CZ449" s="69"/>
      <c r="DA449" s="69"/>
    </row>
    <row r="450" spans="1:456" s="26" customFormat="1" x14ac:dyDescent="0.25">
      <c r="A450" s="85"/>
      <c r="B450" s="227" t="s">
        <v>16</v>
      </c>
      <c r="C450" s="231"/>
      <c r="D450" s="87">
        <v>100</v>
      </c>
      <c r="E450" s="88">
        <v>100</v>
      </c>
      <c r="F450" s="87"/>
      <c r="G450" s="88"/>
      <c r="H450" s="88"/>
      <c r="I450" s="221"/>
      <c r="J450" s="110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69"/>
      <c r="CB450" s="69"/>
      <c r="CC450" s="69"/>
      <c r="CD450" s="69"/>
      <c r="CE450" s="69"/>
      <c r="CF450" s="69"/>
      <c r="CG450" s="69"/>
      <c r="CH450" s="69"/>
      <c r="CI450" s="69"/>
      <c r="CJ450" s="69"/>
      <c r="CK450" s="69"/>
      <c r="CL450" s="69"/>
      <c r="CM450" s="69"/>
      <c r="CN450" s="69"/>
      <c r="CO450" s="69"/>
      <c r="CP450" s="69"/>
      <c r="CQ450" s="69"/>
      <c r="CR450" s="69"/>
      <c r="CS450" s="69"/>
      <c r="CT450" s="69"/>
      <c r="CU450" s="69"/>
      <c r="CV450" s="69"/>
      <c r="CW450" s="69"/>
      <c r="CX450" s="69"/>
      <c r="CY450" s="69"/>
      <c r="CZ450" s="69"/>
      <c r="DA450" s="69"/>
    </row>
    <row r="451" spans="1:456" s="26" customFormat="1" x14ac:dyDescent="0.25">
      <c r="A451" s="85"/>
      <c r="B451" s="227" t="s">
        <v>52</v>
      </c>
      <c r="C451" s="231"/>
      <c r="D451" s="87">
        <v>76</v>
      </c>
      <c r="E451" s="88">
        <v>76</v>
      </c>
      <c r="F451" s="87"/>
      <c r="G451" s="88"/>
      <c r="H451" s="88"/>
      <c r="I451" s="221"/>
      <c r="J451" s="110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69"/>
      <c r="CB451" s="69"/>
      <c r="CC451" s="69"/>
      <c r="CD451" s="69"/>
      <c r="CE451" s="69"/>
      <c r="CF451" s="69"/>
      <c r="CG451" s="69"/>
      <c r="CH451" s="69"/>
      <c r="CI451" s="69"/>
      <c r="CJ451" s="69"/>
      <c r="CK451" s="69"/>
      <c r="CL451" s="69"/>
      <c r="CM451" s="69"/>
      <c r="CN451" s="69"/>
      <c r="CO451" s="69"/>
      <c r="CP451" s="69"/>
      <c r="CQ451" s="69"/>
      <c r="CR451" s="69"/>
      <c r="CS451" s="69"/>
      <c r="CT451" s="69"/>
      <c r="CU451" s="69"/>
      <c r="CV451" s="69"/>
      <c r="CW451" s="69"/>
      <c r="CX451" s="69"/>
      <c r="CY451" s="69"/>
      <c r="CZ451" s="69"/>
      <c r="DA451" s="69"/>
    </row>
    <row r="452" spans="1:456" s="26" customFormat="1" x14ac:dyDescent="0.25">
      <c r="A452" s="85"/>
      <c r="B452" s="227" t="s">
        <v>18</v>
      </c>
      <c r="C452" s="220"/>
      <c r="D452" s="87">
        <v>1</v>
      </c>
      <c r="E452" s="88">
        <v>1</v>
      </c>
      <c r="F452" s="87"/>
      <c r="G452" s="88"/>
      <c r="H452" s="88"/>
      <c r="I452" s="221"/>
      <c r="J452" s="110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69"/>
      <c r="CB452" s="69"/>
      <c r="CC452" s="69"/>
      <c r="CD452" s="69"/>
      <c r="CE452" s="69"/>
      <c r="CF452" s="69"/>
      <c r="CG452" s="69"/>
      <c r="CH452" s="69"/>
      <c r="CI452" s="69"/>
      <c r="CJ452" s="69"/>
      <c r="CK452" s="69"/>
      <c r="CL452" s="69"/>
      <c r="CM452" s="69"/>
      <c r="CN452" s="69"/>
      <c r="CO452" s="69"/>
      <c r="CP452" s="69"/>
      <c r="CQ452" s="69"/>
      <c r="CR452" s="69"/>
      <c r="CS452" s="69"/>
      <c r="CT452" s="69"/>
      <c r="CU452" s="69"/>
      <c r="CV452" s="69"/>
      <c r="CW452" s="69"/>
      <c r="CX452" s="69"/>
      <c r="CY452" s="69"/>
      <c r="CZ452" s="69"/>
      <c r="DA452" s="69"/>
    </row>
    <row r="453" spans="1:456" s="26" customFormat="1" x14ac:dyDescent="0.25">
      <c r="A453" s="85"/>
      <c r="B453" s="227" t="s">
        <v>19</v>
      </c>
      <c r="C453" s="220"/>
      <c r="D453" s="87">
        <v>1</v>
      </c>
      <c r="E453" s="88">
        <v>1</v>
      </c>
      <c r="F453" s="87"/>
      <c r="G453" s="88"/>
      <c r="H453" s="88"/>
      <c r="I453" s="221"/>
      <c r="J453" s="110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69"/>
      <c r="CB453" s="69"/>
      <c r="CC453" s="69"/>
      <c r="CD453" s="69"/>
      <c r="CE453" s="69"/>
      <c r="CF453" s="69"/>
      <c r="CG453" s="69"/>
      <c r="CH453" s="69"/>
      <c r="CI453" s="69"/>
      <c r="CJ453" s="69"/>
      <c r="CK453" s="69"/>
      <c r="CL453" s="69"/>
      <c r="CM453" s="69"/>
      <c r="CN453" s="69"/>
      <c r="CO453" s="69"/>
      <c r="CP453" s="69"/>
      <c r="CQ453" s="69"/>
      <c r="CR453" s="69"/>
      <c r="CS453" s="69"/>
      <c r="CT453" s="69"/>
      <c r="CU453" s="69"/>
      <c r="CV453" s="69"/>
      <c r="CW453" s="69"/>
      <c r="CX453" s="69"/>
      <c r="CY453" s="69"/>
      <c r="CZ453" s="69"/>
      <c r="DA453" s="69"/>
    </row>
    <row r="454" spans="1:456" s="26" customFormat="1" x14ac:dyDescent="0.25">
      <c r="A454" s="85"/>
      <c r="B454" s="227" t="s">
        <v>20</v>
      </c>
      <c r="C454" s="220"/>
      <c r="D454" s="87">
        <v>3</v>
      </c>
      <c r="E454" s="88">
        <v>3</v>
      </c>
      <c r="F454" s="87"/>
      <c r="G454" s="88"/>
      <c r="H454" s="88"/>
      <c r="I454" s="221"/>
      <c r="J454" s="110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69"/>
      <c r="CB454" s="69"/>
      <c r="CC454" s="69"/>
      <c r="CD454" s="69"/>
      <c r="CE454" s="69"/>
      <c r="CF454" s="69"/>
      <c r="CG454" s="69"/>
      <c r="CH454" s="69"/>
      <c r="CI454" s="69"/>
      <c r="CJ454" s="69"/>
      <c r="CK454" s="69"/>
      <c r="CL454" s="69"/>
      <c r="CM454" s="69"/>
      <c r="CN454" s="69"/>
      <c r="CO454" s="69"/>
      <c r="CP454" s="69"/>
      <c r="CQ454" s="69"/>
      <c r="CR454" s="69"/>
      <c r="CS454" s="69"/>
      <c r="CT454" s="69"/>
      <c r="CU454" s="69"/>
      <c r="CV454" s="69"/>
      <c r="CW454" s="69"/>
      <c r="CX454" s="69"/>
      <c r="CY454" s="69"/>
      <c r="CZ454" s="69"/>
      <c r="DA454" s="69"/>
    </row>
    <row r="455" spans="1:456" s="26" customFormat="1" x14ac:dyDescent="0.25">
      <c r="A455" s="90" t="s">
        <v>91</v>
      </c>
      <c r="B455" s="64"/>
      <c r="C455" s="91" t="s">
        <v>249</v>
      </c>
      <c r="D455" s="92"/>
      <c r="E455" s="93"/>
      <c r="F455" s="94">
        <v>2.6</v>
      </c>
      <c r="G455" s="95">
        <v>2.2999999999999998</v>
      </c>
      <c r="H455" s="67">
        <v>14.3</v>
      </c>
      <c r="I455" s="95">
        <v>89</v>
      </c>
      <c r="J455" s="110" t="s">
        <v>92</v>
      </c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69"/>
      <c r="CB455" s="69"/>
      <c r="CC455" s="69"/>
      <c r="CD455" s="69"/>
      <c r="CE455" s="69"/>
      <c r="CF455" s="69"/>
      <c r="CG455" s="69"/>
      <c r="CH455" s="69"/>
      <c r="CI455" s="69"/>
      <c r="CJ455" s="69"/>
      <c r="CK455" s="69"/>
      <c r="CL455" s="69"/>
      <c r="CM455" s="69"/>
      <c r="CN455" s="69"/>
      <c r="CO455" s="69"/>
      <c r="CP455" s="69"/>
      <c r="CQ455" s="69"/>
      <c r="CR455" s="69"/>
      <c r="CS455" s="69"/>
      <c r="CT455" s="69"/>
      <c r="CU455" s="69"/>
      <c r="CV455" s="69"/>
      <c r="CW455" s="69"/>
      <c r="CX455" s="69"/>
      <c r="CY455" s="69"/>
      <c r="CZ455" s="69"/>
      <c r="DA455" s="69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</row>
    <row r="456" spans="1:456" x14ac:dyDescent="0.25">
      <c r="A456" s="90"/>
      <c r="B456" s="64" t="s">
        <v>59</v>
      </c>
      <c r="C456" s="97"/>
      <c r="D456" s="70">
        <v>0.3</v>
      </c>
      <c r="E456" s="91">
        <v>0.3</v>
      </c>
      <c r="F456" s="94"/>
      <c r="G456" s="94"/>
      <c r="H456" s="95"/>
      <c r="I456" s="95"/>
      <c r="J456" s="110"/>
      <c r="DS456" s="26"/>
      <c r="DT456" s="26"/>
      <c r="DU456" s="26"/>
      <c r="DV456" s="26"/>
      <c r="DW456" s="26"/>
      <c r="DX456" s="26"/>
      <c r="DY456" s="26"/>
      <c r="DZ456" s="26"/>
      <c r="EA456" s="26"/>
      <c r="EB456" s="26"/>
      <c r="EC456" s="26"/>
      <c r="ED456" s="26"/>
      <c r="EE456" s="26"/>
      <c r="EF456" s="26"/>
      <c r="EG456" s="26"/>
      <c r="EH456" s="26"/>
      <c r="EI456" s="26"/>
      <c r="EJ456" s="26"/>
      <c r="EK456" s="26"/>
      <c r="EL456" s="26"/>
      <c r="EM456" s="26"/>
      <c r="EN456" s="26"/>
      <c r="EO456" s="26"/>
      <c r="EP456" s="26"/>
      <c r="EQ456" s="26"/>
      <c r="ER456" s="26"/>
      <c r="ES456" s="26"/>
      <c r="ET456" s="26"/>
      <c r="EU456" s="26"/>
      <c r="EV456" s="26"/>
      <c r="EW456" s="26"/>
      <c r="EX456" s="26"/>
      <c r="EY456" s="26"/>
      <c r="EZ456" s="26"/>
      <c r="FA456" s="26"/>
      <c r="FB456" s="26"/>
      <c r="FC456" s="26"/>
      <c r="FD456" s="26"/>
      <c r="FE456" s="26"/>
      <c r="FF456" s="26"/>
      <c r="FG456" s="26"/>
      <c r="FH456" s="26"/>
      <c r="FI456" s="26"/>
      <c r="FJ456" s="26"/>
      <c r="FK456" s="26"/>
      <c r="FL456" s="26"/>
      <c r="FM456" s="26"/>
      <c r="FN456" s="26"/>
      <c r="FO456" s="26"/>
      <c r="FP456" s="26"/>
      <c r="FQ456" s="26"/>
      <c r="FR456" s="26"/>
      <c r="FS456" s="26"/>
      <c r="FT456" s="26"/>
      <c r="FU456" s="26"/>
      <c r="FV456" s="26"/>
      <c r="FW456" s="26"/>
      <c r="FX456" s="26"/>
      <c r="FY456" s="26"/>
      <c r="FZ456" s="26"/>
      <c r="GA456" s="26"/>
      <c r="GB456" s="26"/>
      <c r="GC456" s="26"/>
      <c r="GD456" s="26"/>
      <c r="GE456" s="26"/>
      <c r="GF456" s="26"/>
      <c r="GG456" s="26"/>
      <c r="GH456" s="26"/>
      <c r="GI456" s="26"/>
      <c r="GJ456" s="26"/>
      <c r="GK456" s="26"/>
      <c r="GL456" s="26"/>
      <c r="GM456" s="26"/>
      <c r="GN456" s="26"/>
      <c r="GO456" s="26"/>
      <c r="GP456" s="26"/>
      <c r="GQ456" s="26"/>
      <c r="GR456" s="26"/>
      <c r="GS456" s="26"/>
      <c r="GT456" s="26"/>
      <c r="GU456" s="26"/>
      <c r="GV456" s="26"/>
      <c r="GW456" s="26"/>
      <c r="GX456" s="26"/>
      <c r="GY456" s="26"/>
      <c r="GZ456" s="26"/>
      <c r="HA456" s="26"/>
      <c r="HB456" s="26"/>
      <c r="HC456" s="26"/>
      <c r="HD456" s="26"/>
      <c r="HE456" s="26"/>
      <c r="HF456" s="26"/>
      <c r="HG456" s="26"/>
      <c r="HH456" s="26"/>
      <c r="HI456" s="26"/>
      <c r="HJ456" s="26"/>
      <c r="HK456" s="26"/>
      <c r="HL456" s="26"/>
      <c r="HM456" s="26"/>
      <c r="HN456" s="26"/>
      <c r="HO456" s="26"/>
      <c r="HP456" s="26"/>
      <c r="HQ456" s="26"/>
      <c r="HR456" s="26"/>
      <c r="HS456" s="26"/>
      <c r="HT456" s="26"/>
      <c r="HU456" s="26"/>
      <c r="HV456" s="26"/>
      <c r="HW456" s="26"/>
      <c r="HX456" s="26"/>
      <c r="HY456" s="26"/>
      <c r="HZ456" s="26"/>
      <c r="IA456" s="26"/>
      <c r="IB456" s="26"/>
      <c r="IC456" s="26"/>
      <c r="ID456" s="26"/>
      <c r="IE456" s="26"/>
      <c r="IF456" s="26"/>
      <c r="IG456" s="26"/>
      <c r="IH456" s="26"/>
      <c r="II456" s="26"/>
      <c r="IJ456" s="26"/>
      <c r="IK456" s="26"/>
      <c r="IL456" s="26"/>
      <c r="IM456" s="26"/>
      <c r="IN456" s="26"/>
      <c r="IO456" s="26"/>
      <c r="IP456" s="26"/>
      <c r="IQ456" s="26"/>
      <c r="IR456" s="26"/>
      <c r="IS456" s="26"/>
      <c r="IT456" s="26"/>
      <c r="IU456" s="26"/>
      <c r="IV456" s="26"/>
      <c r="IW456" s="26"/>
      <c r="IX456" s="26"/>
      <c r="IY456" s="26"/>
      <c r="IZ456" s="26"/>
      <c r="JA456" s="26"/>
      <c r="JB456" s="26"/>
      <c r="JC456" s="26"/>
      <c r="JD456" s="26"/>
      <c r="JE456" s="26"/>
      <c r="JF456" s="26"/>
      <c r="JG456" s="26"/>
      <c r="JH456" s="26"/>
      <c r="JI456" s="26"/>
      <c r="JJ456" s="26"/>
      <c r="JK456" s="26"/>
      <c r="JL456" s="26"/>
      <c r="JM456" s="26"/>
      <c r="JN456" s="26"/>
      <c r="JO456" s="26"/>
      <c r="JP456" s="26"/>
      <c r="JQ456" s="26"/>
      <c r="JR456" s="26"/>
      <c r="JS456" s="26"/>
      <c r="JT456" s="26"/>
      <c r="JU456" s="26"/>
      <c r="JV456" s="26"/>
      <c r="JW456" s="26"/>
      <c r="JX456" s="26"/>
      <c r="JY456" s="26"/>
      <c r="JZ456" s="26"/>
      <c r="KA456" s="26"/>
      <c r="KB456" s="26"/>
      <c r="KC456" s="26"/>
      <c r="KD456" s="26"/>
      <c r="KE456" s="26"/>
      <c r="KF456" s="26"/>
      <c r="KG456" s="26"/>
      <c r="KH456" s="26"/>
      <c r="KI456" s="26"/>
      <c r="KJ456" s="26"/>
      <c r="KK456" s="26"/>
      <c r="KL456" s="26"/>
      <c r="KM456" s="26"/>
      <c r="KN456" s="26"/>
      <c r="KO456" s="26"/>
      <c r="KP456" s="26"/>
      <c r="KQ456" s="26"/>
      <c r="KR456" s="26"/>
      <c r="KS456" s="26"/>
      <c r="KT456" s="26"/>
      <c r="KU456" s="26"/>
      <c r="KV456" s="26"/>
      <c r="KW456" s="26"/>
      <c r="KX456" s="26"/>
      <c r="KY456" s="26"/>
      <c r="KZ456" s="26"/>
      <c r="LA456" s="26"/>
      <c r="LB456" s="26"/>
      <c r="LC456" s="26"/>
      <c r="LD456" s="26"/>
      <c r="LE456" s="26"/>
      <c r="LF456" s="26"/>
      <c r="LG456" s="26"/>
      <c r="LH456" s="26"/>
      <c r="LI456" s="26"/>
      <c r="LJ456" s="26"/>
      <c r="LK456" s="26"/>
      <c r="LL456" s="26"/>
      <c r="LM456" s="26"/>
      <c r="LN456" s="26"/>
      <c r="LO456" s="26"/>
      <c r="LP456" s="26"/>
      <c r="LQ456" s="26"/>
      <c r="LR456" s="26"/>
      <c r="LS456" s="26"/>
      <c r="LT456" s="26"/>
      <c r="LU456" s="26"/>
      <c r="LV456" s="26"/>
      <c r="LW456" s="26"/>
      <c r="LX456" s="26"/>
      <c r="LY456" s="26"/>
      <c r="LZ456" s="26"/>
      <c r="MA456" s="26"/>
      <c r="MB456" s="26"/>
      <c r="MC456" s="26"/>
      <c r="MD456" s="26"/>
      <c r="ME456" s="26"/>
      <c r="MF456" s="26"/>
      <c r="MG456" s="26"/>
      <c r="MH456" s="26"/>
      <c r="MI456" s="26"/>
      <c r="MJ456" s="26"/>
      <c r="MK456" s="26"/>
      <c r="ML456" s="26"/>
      <c r="MM456" s="26"/>
      <c r="MN456" s="26"/>
      <c r="MO456" s="26"/>
      <c r="MP456" s="26"/>
      <c r="MQ456" s="26"/>
      <c r="MR456" s="26"/>
      <c r="MS456" s="26"/>
      <c r="MT456" s="26"/>
      <c r="MU456" s="26"/>
      <c r="MV456" s="26"/>
      <c r="MW456" s="26"/>
      <c r="MX456" s="26"/>
      <c r="MY456" s="26"/>
      <c r="MZ456" s="26"/>
      <c r="NA456" s="26"/>
      <c r="NB456" s="26"/>
      <c r="NC456" s="26"/>
      <c r="ND456" s="26"/>
      <c r="NE456" s="26"/>
      <c r="NF456" s="26"/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</row>
    <row r="457" spans="1:456" x14ac:dyDescent="0.25">
      <c r="A457" s="90"/>
      <c r="B457" s="64" t="s">
        <v>18</v>
      </c>
      <c r="C457" s="97"/>
      <c r="D457" s="70">
        <v>5</v>
      </c>
      <c r="E457" s="91">
        <v>5</v>
      </c>
      <c r="F457" s="94"/>
      <c r="G457" s="94"/>
      <c r="H457" s="95"/>
      <c r="I457" s="94"/>
      <c r="J457" s="110"/>
      <c r="DS457" s="26"/>
      <c r="DT457" s="26"/>
      <c r="DU457" s="26"/>
      <c r="DV457" s="26"/>
      <c r="DW457" s="26"/>
      <c r="DX457" s="26"/>
      <c r="DY457" s="26"/>
      <c r="DZ457" s="26"/>
      <c r="EA457" s="26"/>
      <c r="EB457" s="26"/>
      <c r="EC457" s="26"/>
      <c r="ED457" s="26"/>
      <c r="EE457" s="26"/>
      <c r="EF457" s="26"/>
      <c r="EG457" s="26"/>
      <c r="EH457" s="26"/>
      <c r="EI457" s="26"/>
      <c r="EJ457" s="26"/>
      <c r="EK457" s="26"/>
      <c r="EL457" s="26"/>
      <c r="EM457" s="26"/>
      <c r="EN457" s="26"/>
      <c r="EO457" s="26"/>
      <c r="EP457" s="26"/>
      <c r="EQ457" s="26"/>
      <c r="ER457" s="26"/>
      <c r="ES457" s="26"/>
      <c r="ET457" s="26"/>
      <c r="EU457" s="26"/>
      <c r="EV457" s="26"/>
      <c r="EW457" s="26"/>
      <c r="EX457" s="26"/>
      <c r="EY457" s="26"/>
      <c r="EZ457" s="26"/>
      <c r="FA457" s="26"/>
      <c r="FB457" s="26"/>
      <c r="FC457" s="26"/>
      <c r="FD457" s="26"/>
      <c r="FE457" s="26"/>
      <c r="FF457" s="26"/>
      <c r="FG457" s="26"/>
      <c r="FH457" s="26"/>
      <c r="FI457" s="26"/>
      <c r="FJ457" s="26"/>
      <c r="FK457" s="26"/>
      <c r="FL457" s="26"/>
      <c r="FM457" s="26"/>
      <c r="FN457" s="26"/>
      <c r="FO457" s="26"/>
      <c r="FP457" s="26"/>
      <c r="FQ457" s="26"/>
      <c r="FR457" s="26"/>
      <c r="FS457" s="26"/>
      <c r="FT457" s="26"/>
      <c r="FU457" s="26"/>
      <c r="FV457" s="26"/>
      <c r="FW457" s="26"/>
      <c r="FX457" s="26"/>
      <c r="FY457" s="26"/>
      <c r="FZ457" s="26"/>
      <c r="GA457" s="26"/>
      <c r="GB457" s="26"/>
      <c r="GC457" s="26"/>
      <c r="GD457" s="26"/>
      <c r="GE457" s="26"/>
      <c r="GF457" s="26"/>
      <c r="GG457" s="26"/>
      <c r="GH457" s="26"/>
      <c r="GI457" s="26"/>
      <c r="GJ457" s="26"/>
      <c r="GK457" s="26"/>
      <c r="GL457" s="26"/>
      <c r="GM457" s="26"/>
      <c r="GN457" s="26"/>
      <c r="GO457" s="26"/>
      <c r="GP457" s="26"/>
      <c r="GQ457" s="26"/>
      <c r="GR457" s="26"/>
      <c r="GS457" s="26"/>
      <c r="GT457" s="26"/>
      <c r="GU457" s="26"/>
      <c r="GV457" s="26"/>
      <c r="GW457" s="26"/>
      <c r="GX457" s="26"/>
      <c r="GY457" s="26"/>
      <c r="GZ457" s="26"/>
      <c r="HA457" s="26"/>
      <c r="HB457" s="26"/>
      <c r="HC457" s="26"/>
      <c r="HD457" s="26"/>
      <c r="HE457" s="26"/>
      <c r="HF457" s="26"/>
      <c r="HG457" s="26"/>
      <c r="HH457" s="26"/>
      <c r="HI457" s="26"/>
      <c r="HJ457" s="26"/>
      <c r="HK457" s="26"/>
      <c r="HL457" s="26"/>
      <c r="HM457" s="26"/>
      <c r="HN457" s="26"/>
      <c r="HO457" s="26"/>
      <c r="HP457" s="26"/>
      <c r="HQ457" s="26"/>
      <c r="HR457" s="26"/>
      <c r="HS457" s="26"/>
      <c r="HT457" s="26"/>
      <c r="HU457" s="26"/>
      <c r="HV457" s="26"/>
      <c r="HW457" s="26"/>
      <c r="HX457" s="26"/>
      <c r="HY457" s="26"/>
      <c r="HZ457" s="26"/>
      <c r="IA457" s="26"/>
      <c r="IB457" s="26"/>
      <c r="IC457" s="26"/>
      <c r="ID457" s="26"/>
      <c r="IE457" s="26"/>
      <c r="IF457" s="26"/>
      <c r="IG457" s="26"/>
      <c r="IH457" s="26"/>
      <c r="II457" s="26"/>
      <c r="IJ457" s="26"/>
      <c r="IK457" s="26"/>
      <c r="IL457" s="26"/>
      <c r="IM457" s="26"/>
      <c r="IN457" s="26"/>
      <c r="IO457" s="26"/>
      <c r="IP457" s="26"/>
      <c r="IQ457" s="26"/>
      <c r="IR457" s="26"/>
      <c r="IS457" s="26"/>
      <c r="IT457" s="26"/>
      <c r="IU457" s="26"/>
      <c r="IV457" s="26"/>
      <c r="IW457" s="26"/>
      <c r="IX457" s="26"/>
      <c r="IY457" s="26"/>
      <c r="IZ457" s="26"/>
      <c r="JA457" s="26"/>
      <c r="JB457" s="26"/>
      <c r="JC457" s="26"/>
      <c r="JD457" s="26"/>
      <c r="JE457" s="26"/>
      <c r="JF457" s="26"/>
      <c r="JG457" s="26"/>
      <c r="JH457" s="26"/>
      <c r="JI457" s="26"/>
      <c r="JJ457" s="26"/>
      <c r="JK457" s="26"/>
      <c r="JL457" s="26"/>
      <c r="JM457" s="26"/>
      <c r="JN457" s="26"/>
      <c r="JO457" s="26"/>
      <c r="JP457" s="26"/>
      <c r="JQ457" s="26"/>
      <c r="JR457" s="26"/>
      <c r="JS457" s="26"/>
      <c r="JT457" s="26"/>
      <c r="JU457" s="26"/>
      <c r="JV457" s="26"/>
      <c r="JW457" s="26"/>
      <c r="JX457" s="26"/>
      <c r="JY457" s="26"/>
      <c r="JZ457" s="26"/>
      <c r="KA457" s="26"/>
      <c r="KB457" s="26"/>
      <c r="KC457" s="26"/>
      <c r="KD457" s="26"/>
      <c r="KE457" s="26"/>
      <c r="KF457" s="26"/>
      <c r="KG457" s="26"/>
      <c r="KH457" s="26"/>
      <c r="KI457" s="26"/>
      <c r="KJ457" s="26"/>
      <c r="KK457" s="26"/>
      <c r="KL457" s="26"/>
      <c r="KM457" s="26"/>
      <c r="KN457" s="26"/>
      <c r="KO457" s="26"/>
      <c r="KP457" s="26"/>
      <c r="KQ457" s="26"/>
      <c r="KR457" s="26"/>
      <c r="KS457" s="26"/>
      <c r="KT457" s="26"/>
      <c r="KU457" s="26"/>
      <c r="KV457" s="26"/>
      <c r="KW457" s="26"/>
      <c r="KX457" s="26"/>
      <c r="KY457" s="26"/>
      <c r="KZ457" s="26"/>
      <c r="LA457" s="26"/>
      <c r="LB457" s="26"/>
      <c r="LC457" s="26"/>
      <c r="LD457" s="26"/>
      <c r="LE457" s="26"/>
      <c r="LF457" s="26"/>
      <c r="LG457" s="26"/>
      <c r="LH457" s="26"/>
      <c r="LI457" s="26"/>
      <c r="LJ457" s="26"/>
      <c r="LK457" s="26"/>
      <c r="LL457" s="26"/>
      <c r="LM457" s="26"/>
      <c r="LN457" s="26"/>
      <c r="LO457" s="26"/>
      <c r="LP457" s="26"/>
      <c r="LQ457" s="26"/>
      <c r="LR457" s="26"/>
      <c r="LS457" s="26"/>
      <c r="LT457" s="26"/>
      <c r="LU457" s="26"/>
      <c r="LV457" s="26"/>
      <c r="LW457" s="26"/>
      <c r="LX457" s="26"/>
      <c r="LY457" s="26"/>
      <c r="LZ457" s="26"/>
      <c r="MA457" s="26"/>
      <c r="MB457" s="26"/>
      <c r="MC457" s="26"/>
      <c r="MD457" s="26"/>
      <c r="ME457" s="26"/>
      <c r="MF457" s="26"/>
      <c r="MG457" s="26"/>
      <c r="MH457" s="26"/>
      <c r="MI457" s="26"/>
      <c r="MJ457" s="26"/>
      <c r="MK457" s="26"/>
      <c r="ML457" s="26"/>
      <c r="MM457" s="26"/>
      <c r="MN457" s="26"/>
      <c r="MO457" s="26"/>
      <c r="MP457" s="26"/>
      <c r="MQ457" s="26"/>
      <c r="MR457" s="26"/>
      <c r="MS457" s="26"/>
      <c r="MT457" s="26"/>
      <c r="MU457" s="26"/>
      <c r="MV457" s="26"/>
      <c r="MW457" s="26"/>
      <c r="MX457" s="26"/>
      <c r="MY457" s="26"/>
      <c r="MZ457" s="26"/>
      <c r="NA457" s="26"/>
      <c r="NB457" s="26"/>
      <c r="NC457" s="26"/>
      <c r="ND457" s="26"/>
      <c r="NE457" s="26"/>
      <c r="NF457" s="26"/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</row>
    <row r="458" spans="1:456" s="26" customFormat="1" x14ac:dyDescent="0.25">
      <c r="A458" s="90"/>
      <c r="B458" s="64" t="s">
        <v>16</v>
      </c>
      <c r="C458" s="97"/>
      <c r="D458" s="70">
        <v>48</v>
      </c>
      <c r="E458" s="91">
        <v>48</v>
      </c>
      <c r="F458" s="94"/>
      <c r="G458" s="94"/>
      <c r="H458" s="95"/>
      <c r="I458" s="94"/>
      <c r="J458" s="110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  <c r="AX458" s="69"/>
      <c r="AY458" s="69"/>
      <c r="AZ458" s="69"/>
      <c r="BA458" s="69"/>
      <c r="BB458" s="69"/>
      <c r="BC458" s="69"/>
      <c r="BD458" s="69"/>
      <c r="BE458" s="69"/>
      <c r="BF458" s="69"/>
      <c r="BG458" s="69"/>
      <c r="BH458" s="69"/>
      <c r="BI458" s="69"/>
      <c r="BJ458" s="69"/>
      <c r="BK458" s="69"/>
      <c r="BL458" s="69"/>
      <c r="BM458" s="69"/>
      <c r="BN458" s="69"/>
      <c r="BO458" s="69"/>
      <c r="BP458" s="69"/>
      <c r="BQ458" s="69"/>
      <c r="BR458" s="69"/>
      <c r="BS458" s="69"/>
      <c r="BT458" s="69"/>
      <c r="BU458" s="69"/>
      <c r="BV458" s="69"/>
      <c r="BW458" s="69"/>
      <c r="BX458" s="69"/>
      <c r="BY458" s="69"/>
      <c r="BZ458" s="69"/>
      <c r="CA458" s="69"/>
      <c r="CB458" s="69"/>
      <c r="CC458" s="69"/>
      <c r="CD458" s="69"/>
      <c r="CE458" s="69"/>
      <c r="CF458" s="69"/>
      <c r="CG458" s="69"/>
      <c r="CH458" s="69"/>
      <c r="CI458" s="69"/>
      <c r="CJ458" s="69"/>
      <c r="CK458" s="69"/>
      <c r="CL458" s="69"/>
      <c r="CM458" s="69"/>
      <c r="CN458" s="69"/>
      <c r="CO458" s="69"/>
      <c r="CP458" s="69"/>
      <c r="CQ458" s="69"/>
      <c r="CR458" s="69"/>
      <c r="CS458" s="69"/>
      <c r="CT458" s="69"/>
      <c r="CU458" s="69"/>
      <c r="CV458" s="69"/>
      <c r="CW458" s="69"/>
      <c r="CX458" s="69"/>
      <c r="CY458" s="69"/>
      <c r="CZ458" s="69"/>
      <c r="DA458" s="69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</row>
    <row r="459" spans="1:456" s="26" customFormat="1" x14ac:dyDescent="0.25">
      <c r="A459" s="90"/>
      <c r="B459" s="64" t="s">
        <v>17</v>
      </c>
      <c r="C459" s="97"/>
      <c r="D459" s="70">
        <v>130</v>
      </c>
      <c r="E459" s="91">
        <v>130</v>
      </c>
      <c r="F459" s="94"/>
      <c r="G459" s="94"/>
      <c r="H459" s="95"/>
      <c r="I459" s="94"/>
      <c r="J459" s="110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/>
      <c r="AI459" s="69"/>
      <c r="AJ459" s="69"/>
      <c r="AK459" s="69"/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  <c r="AX459" s="69"/>
      <c r="AY459" s="69"/>
      <c r="AZ459" s="69"/>
      <c r="BA459" s="69"/>
      <c r="BB459" s="69"/>
      <c r="BC459" s="69"/>
      <c r="BD459" s="69"/>
      <c r="BE459" s="69"/>
      <c r="BF459" s="69"/>
      <c r="BG459" s="69"/>
      <c r="BH459" s="69"/>
      <c r="BI459" s="69"/>
      <c r="BJ459" s="69"/>
      <c r="BK459" s="69"/>
      <c r="BL459" s="69"/>
      <c r="BM459" s="69"/>
      <c r="BN459" s="69"/>
      <c r="BO459" s="69"/>
      <c r="BP459" s="69"/>
      <c r="BQ459" s="69"/>
      <c r="BR459" s="69"/>
      <c r="BS459" s="69"/>
      <c r="BT459" s="69"/>
      <c r="BU459" s="69"/>
      <c r="BV459" s="69"/>
      <c r="BW459" s="69"/>
      <c r="BX459" s="69"/>
      <c r="BY459" s="69"/>
      <c r="BZ459" s="69"/>
      <c r="CA459" s="69"/>
      <c r="CB459" s="69"/>
      <c r="CC459" s="69"/>
      <c r="CD459" s="69"/>
      <c r="CE459" s="69"/>
      <c r="CF459" s="69"/>
      <c r="CG459" s="69"/>
      <c r="CH459" s="69"/>
      <c r="CI459" s="69"/>
      <c r="CJ459" s="69"/>
      <c r="CK459" s="69"/>
      <c r="CL459" s="69"/>
      <c r="CM459" s="69"/>
      <c r="CN459" s="69"/>
      <c r="CO459" s="69"/>
      <c r="CP459" s="69"/>
      <c r="CQ459" s="69"/>
      <c r="CR459" s="69"/>
      <c r="CS459" s="69"/>
      <c r="CT459" s="69"/>
      <c r="CU459" s="69"/>
      <c r="CV459" s="69"/>
      <c r="CW459" s="69"/>
      <c r="CX459" s="69"/>
      <c r="CY459" s="69"/>
      <c r="CZ459" s="69"/>
      <c r="DA459" s="6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</row>
    <row r="460" spans="1:456" s="26" customFormat="1" x14ac:dyDescent="0.25">
      <c r="A460" s="85" t="s">
        <v>65</v>
      </c>
      <c r="B460" s="72"/>
      <c r="C460" s="98" t="s">
        <v>371</v>
      </c>
      <c r="D460" s="81"/>
      <c r="E460" s="81"/>
      <c r="F460" s="87">
        <v>4</v>
      </c>
      <c r="G460" s="88">
        <v>6</v>
      </c>
      <c r="H460" s="74">
        <v>12.83</v>
      </c>
      <c r="I460" s="87">
        <v>122</v>
      </c>
      <c r="J460" s="110" t="s">
        <v>235</v>
      </c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/>
      <c r="AK460" s="69"/>
      <c r="AL460" s="69"/>
      <c r="AM460" s="69"/>
      <c r="AN460" s="69"/>
      <c r="AO460" s="69"/>
      <c r="AP460" s="69"/>
      <c r="AQ460" s="69"/>
      <c r="AR460" s="69"/>
      <c r="AS460" s="69"/>
      <c r="AT460" s="69"/>
      <c r="AU460" s="69"/>
      <c r="AV460" s="69"/>
      <c r="AW460" s="69"/>
      <c r="AX460" s="69"/>
      <c r="AY460" s="69"/>
      <c r="AZ460" s="69"/>
      <c r="BA460" s="69"/>
      <c r="BB460" s="69"/>
      <c r="BC460" s="69"/>
      <c r="BD460" s="69"/>
      <c r="BE460" s="69"/>
      <c r="BF460" s="69"/>
      <c r="BG460" s="69"/>
      <c r="BH460" s="69"/>
      <c r="BI460" s="69"/>
      <c r="BJ460" s="69"/>
      <c r="BK460" s="69"/>
      <c r="BL460" s="69"/>
      <c r="BM460" s="69"/>
      <c r="BN460" s="69"/>
      <c r="BO460" s="69"/>
      <c r="BP460" s="69"/>
      <c r="BQ460" s="69"/>
      <c r="BR460" s="69"/>
      <c r="BS460" s="69"/>
      <c r="BT460" s="69"/>
      <c r="BU460" s="69"/>
      <c r="BV460" s="69"/>
      <c r="BW460" s="69"/>
      <c r="BX460" s="69"/>
      <c r="BY460" s="69"/>
      <c r="BZ460" s="69"/>
      <c r="CA460" s="69"/>
      <c r="CB460" s="69"/>
      <c r="CC460" s="69"/>
      <c r="CD460" s="69"/>
      <c r="CE460" s="69"/>
      <c r="CF460" s="69"/>
      <c r="CG460" s="69"/>
      <c r="CH460" s="69"/>
      <c r="CI460" s="69"/>
      <c r="CJ460" s="69"/>
      <c r="CK460" s="69"/>
      <c r="CL460" s="69"/>
      <c r="CM460" s="69"/>
      <c r="CN460" s="69"/>
      <c r="CO460" s="69"/>
      <c r="CP460" s="69"/>
      <c r="CQ460" s="69"/>
      <c r="CR460" s="69"/>
      <c r="CS460" s="69"/>
      <c r="CT460" s="69"/>
      <c r="CU460" s="69"/>
      <c r="CV460" s="69"/>
      <c r="CW460" s="69"/>
      <c r="CX460" s="69"/>
      <c r="CY460" s="69"/>
      <c r="CZ460" s="69"/>
      <c r="DA460" s="69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</row>
    <row r="461" spans="1:456" s="26" customFormat="1" x14ac:dyDescent="0.25">
      <c r="A461" s="85"/>
      <c r="B461" s="72" t="s">
        <v>25</v>
      </c>
      <c r="C461" s="86"/>
      <c r="D461" s="88">
        <v>25</v>
      </c>
      <c r="E461" s="88">
        <v>25</v>
      </c>
      <c r="F461" s="87"/>
      <c r="G461" s="88"/>
      <c r="H461" s="88"/>
      <c r="I461" s="87"/>
      <c r="J461" s="110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  <c r="AC461" s="69"/>
      <c r="AD461" s="69"/>
      <c r="AE461" s="69"/>
      <c r="AF461" s="69"/>
      <c r="AG461" s="69"/>
      <c r="AH461" s="69"/>
      <c r="AI461" s="69"/>
      <c r="AJ461" s="69"/>
      <c r="AK461" s="69"/>
      <c r="AL461" s="69"/>
      <c r="AM461" s="69"/>
      <c r="AN461" s="69"/>
      <c r="AO461" s="69"/>
      <c r="AP461" s="69"/>
      <c r="AQ461" s="69"/>
      <c r="AR461" s="69"/>
      <c r="AS461" s="69"/>
      <c r="AT461" s="69"/>
      <c r="AU461" s="69"/>
      <c r="AV461" s="69"/>
      <c r="AW461" s="69"/>
      <c r="AX461" s="69"/>
      <c r="AY461" s="69"/>
      <c r="AZ461" s="69"/>
      <c r="BA461" s="69"/>
      <c r="BB461" s="69"/>
      <c r="BC461" s="69"/>
      <c r="BD461" s="69"/>
      <c r="BE461" s="69"/>
      <c r="BF461" s="69"/>
      <c r="BG461" s="69"/>
      <c r="BH461" s="69"/>
      <c r="BI461" s="69"/>
      <c r="BJ461" s="69"/>
      <c r="BK461" s="69"/>
      <c r="BL461" s="69"/>
      <c r="BM461" s="69"/>
      <c r="BN461" s="69"/>
      <c r="BO461" s="69"/>
      <c r="BP461" s="69"/>
      <c r="BQ461" s="69"/>
      <c r="BR461" s="69"/>
      <c r="BS461" s="69"/>
      <c r="BT461" s="69"/>
      <c r="BU461" s="69"/>
      <c r="BV461" s="69"/>
      <c r="BW461" s="69"/>
      <c r="BX461" s="69"/>
      <c r="BY461" s="69"/>
      <c r="BZ461" s="69"/>
      <c r="CA461" s="69"/>
      <c r="CB461" s="69"/>
      <c r="CC461" s="69"/>
      <c r="CD461" s="69"/>
      <c r="CE461" s="69"/>
      <c r="CF461" s="69"/>
      <c r="CG461" s="69"/>
      <c r="CH461" s="69"/>
      <c r="CI461" s="69"/>
      <c r="CJ461" s="69"/>
      <c r="CK461" s="69"/>
      <c r="CL461" s="69"/>
      <c r="CM461" s="69"/>
      <c r="CN461" s="69"/>
      <c r="CO461" s="69"/>
      <c r="CP461" s="69"/>
      <c r="CQ461" s="69"/>
      <c r="CR461" s="69"/>
      <c r="CS461" s="69"/>
      <c r="CT461" s="69"/>
      <c r="CU461" s="69"/>
      <c r="CV461" s="69"/>
      <c r="CW461" s="69"/>
      <c r="CX461" s="69"/>
      <c r="CY461" s="69"/>
      <c r="CZ461" s="69"/>
      <c r="DA461" s="69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</row>
    <row r="462" spans="1:456" s="26" customFormat="1" x14ac:dyDescent="0.25">
      <c r="A462" s="85"/>
      <c r="B462" s="72" t="s">
        <v>66</v>
      </c>
      <c r="C462" s="86"/>
      <c r="D462" s="87">
        <v>7.14</v>
      </c>
      <c r="E462" s="88">
        <v>7</v>
      </c>
      <c r="F462" s="87"/>
      <c r="G462" s="88"/>
      <c r="H462" s="88"/>
      <c r="I462" s="87"/>
      <c r="J462" s="110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  <c r="AA462" s="69"/>
      <c r="AB462" s="69"/>
      <c r="AC462" s="69"/>
      <c r="AD462" s="69"/>
      <c r="AE462" s="69"/>
      <c r="AF462" s="69"/>
      <c r="AG462" s="69"/>
      <c r="AH462" s="69"/>
      <c r="AI462" s="69"/>
      <c r="AJ462" s="69"/>
      <c r="AK462" s="69"/>
      <c r="AL462" s="69"/>
      <c r="AM462" s="69"/>
      <c r="AN462" s="69"/>
      <c r="AO462" s="69"/>
      <c r="AP462" s="69"/>
      <c r="AQ462" s="69"/>
      <c r="AR462" s="69"/>
      <c r="AS462" s="69"/>
      <c r="AT462" s="69"/>
      <c r="AU462" s="69"/>
      <c r="AV462" s="69"/>
      <c r="AW462" s="69"/>
      <c r="AX462" s="69"/>
      <c r="AY462" s="69"/>
      <c r="AZ462" s="69"/>
      <c r="BA462" s="69"/>
      <c r="BB462" s="69"/>
      <c r="BC462" s="69"/>
      <c r="BD462" s="69"/>
      <c r="BE462" s="69"/>
      <c r="BF462" s="69"/>
      <c r="BG462" s="69"/>
      <c r="BH462" s="69"/>
      <c r="BI462" s="69"/>
      <c r="BJ462" s="69"/>
      <c r="BK462" s="69"/>
      <c r="BL462" s="69"/>
      <c r="BM462" s="69"/>
      <c r="BN462" s="69"/>
      <c r="BO462" s="69"/>
      <c r="BP462" s="69"/>
      <c r="BQ462" s="69"/>
      <c r="BR462" s="69"/>
      <c r="BS462" s="69"/>
      <c r="BT462" s="69"/>
      <c r="BU462" s="69"/>
      <c r="BV462" s="69"/>
      <c r="BW462" s="69"/>
      <c r="BX462" s="69"/>
      <c r="BY462" s="69"/>
      <c r="BZ462" s="69"/>
      <c r="CA462" s="69"/>
      <c r="CB462" s="69"/>
      <c r="CC462" s="69"/>
      <c r="CD462" s="69"/>
      <c r="CE462" s="69"/>
      <c r="CF462" s="69"/>
      <c r="CG462" s="69"/>
      <c r="CH462" s="69"/>
      <c r="CI462" s="69"/>
      <c r="CJ462" s="69"/>
      <c r="CK462" s="69"/>
      <c r="CL462" s="69"/>
      <c r="CM462" s="69"/>
      <c r="CN462" s="69"/>
      <c r="CO462" s="69"/>
      <c r="CP462" s="69"/>
      <c r="CQ462" s="69"/>
      <c r="CR462" s="69"/>
      <c r="CS462" s="69"/>
      <c r="CT462" s="69"/>
      <c r="CU462" s="69"/>
      <c r="CV462" s="69"/>
      <c r="CW462" s="69"/>
      <c r="CX462" s="69"/>
      <c r="CY462" s="69"/>
      <c r="CZ462" s="69"/>
      <c r="DA462" s="69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</row>
    <row r="463" spans="1:456" s="26" customFormat="1" ht="16.5" thickBot="1" x14ac:dyDescent="0.3">
      <c r="A463" s="154"/>
      <c r="B463" s="72" t="s">
        <v>20</v>
      </c>
      <c r="C463" s="86"/>
      <c r="D463" s="88">
        <v>3</v>
      </c>
      <c r="E463" s="88">
        <v>3</v>
      </c>
      <c r="F463" s="155" t="s">
        <v>1</v>
      </c>
      <c r="G463" s="130"/>
      <c r="H463" s="130"/>
      <c r="I463" s="153"/>
      <c r="J463" s="110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  <c r="AA463" s="69"/>
      <c r="AB463" s="69"/>
      <c r="AC463" s="69"/>
      <c r="AD463" s="69"/>
      <c r="AE463" s="69"/>
      <c r="AF463" s="69"/>
      <c r="AG463" s="69"/>
      <c r="AH463" s="69"/>
      <c r="AI463" s="69"/>
      <c r="AJ463" s="69"/>
      <c r="AK463" s="69"/>
      <c r="AL463" s="69"/>
      <c r="AM463" s="69"/>
      <c r="AN463" s="69"/>
      <c r="AO463" s="69"/>
      <c r="AP463" s="69"/>
      <c r="AQ463" s="69"/>
      <c r="AR463" s="69"/>
      <c r="AS463" s="69"/>
      <c r="AT463" s="69"/>
      <c r="AU463" s="69"/>
      <c r="AV463" s="69"/>
      <c r="AW463" s="69"/>
      <c r="AX463" s="69"/>
      <c r="AY463" s="69"/>
      <c r="AZ463" s="69"/>
      <c r="BA463" s="69"/>
      <c r="BB463" s="69"/>
      <c r="BC463" s="69"/>
      <c r="BD463" s="69"/>
      <c r="BE463" s="69"/>
      <c r="BF463" s="69"/>
      <c r="BG463" s="69"/>
      <c r="BH463" s="69"/>
      <c r="BI463" s="69"/>
      <c r="BJ463" s="69"/>
      <c r="BK463" s="69"/>
      <c r="BL463" s="69"/>
      <c r="BM463" s="69"/>
      <c r="BN463" s="69"/>
      <c r="BO463" s="69"/>
      <c r="BP463" s="69"/>
      <c r="BQ463" s="69"/>
      <c r="BR463" s="69"/>
      <c r="BS463" s="69"/>
      <c r="BT463" s="69"/>
      <c r="BU463" s="69"/>
      <c r="BV463" s="69"/>
      <c r="BW463" s="69"/>
      <c r="BX463" s="69"/>
      <c r="BY463" s="69"/>
      <c r="BZ463" s="69"/>
      <c r="CA463" s="69"/>
      <c r="CB463" s="69"/>
      <c r="CC463" s="69"/>
      <c r="CD463" s="69"/>
      <c r="CE463" s="69"/>
      <c r="CF463" s="69"/>
      <c r="CG463" s="69"/>
      <c r="CH463" s="69"/>
      <c r="CI463" s="69"/>
      <c r="CJ463" s="69"/>
      <c r="CK463" s="69"/>
      <c r="CL463" s="69"/>
      <c r="CM463" s="69"/>
      <c r="CN463" s="69"/>
      <c r="CO463" s="69"/>
      <c r="CP463" s="69"/>
      <c r="CQ463" s="69"/>
      <c r="CR463" s="69"/>
      <c r="CS463" s="69"/>
      <c r="CT463" s="69"/>
      <c r="CU463" s="69"/>
      <c r="CV463" s="69"/>
      <c r="CW463" s="69"/>
      <c r="CX463" s="69"/>
      <c r="CY463" s="69"/>
      <c r="CZ463" s="69"/>
      <c r="DA463" s="69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</row>
    <row r="464" spans="1:456" ht="16.5" thickBot="1" x14ac:dyDescent="0.3">
      <c r="A464" s="100" t="s">
        <v>26</v>
      </c>
      <c r="B464" s="101"/>
      <c r="C464" s="102">
        <v>423</v>
      </c>
      <c r="D464" s="84"/>
      <c r="E464" s="83"/>
      <c r="F464" s="83">
        <f>SUM(F448:F463)</f>
        <v>13.3</v>
      </c>
      <c r="G464" s="83">
        <f>SUM(G448:G463)</f>
        <v>15.8</v>
      </c>
      <c r="H464" s="83">
        <f>SUM(H448:H463)</f>
        <v>49.129999999999995</v>
      </c>
      <c r="I464" s="83">
        <f>SUM(I448:I463)</f>
        <v>393.3</v>
      </c>
      <c r="J464" s="104"/>
    </row>
    <row r="465" spans="1:153" s="26" customFormat="1" x14ac:dyDescent="0.25">
      <c r="A465" s="85" t="s">
        <v>48</v>
      </c>
      <c r="B465" s="227"/>
      <c r="C465" s="86">
        <v>100</v>
      </c>
      <c r="D465" s="229">
        <v>114</v>
      </c>
      <c r="E465" s="86">
        <v>100</v>
      </c>
      <c r="F465" s="87">
        <v>0.4</v>
      </c>
      <c r="G465" s="88">
        <v>0.4</v>
      </c>
      <c r="H465" s="221">
        <v>12</v>
      </c>
      <c r="I465" s="88">
        <v>53.2</v>
      </c>
      <c r="J465" s="110" t="s">
        <v>264</v>
      </c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  <c r="AP465" s="69"/>
      <c r="AQ465" s="69"/>
      <c r="AR465" s="69"/>
      <c r="AS465" s="69"/>
      <c r="AT465" s="69"/>
      <c r="AU465" s="69"/>
      <c r="AV465" s="69"/>
      <c r="AW465" s="69"/>
      <c r="AX465" s="69"/>
      <c r="AY465" s="69"/>
      <c r="AZ465" s="69"/>
      <c r="BA465" s="69"/>
      <c r="BB465" s="69"/>
      <c r="BC465" s="69"/>
      <c r="BD465" s="69"/>
      <c r="BE465" s="69"/>
      <c r="BF465" s="69"/>
      <c r="BG465" s="69"/>
      <c r="BH465" s="69"/>
      <c r="BI465" s="69"/>
      <c r="BJ465" s="69"/>
      <c r="BK465" s="69"/>
      <c r="BL465" s="69"/>
      <c r="BM465" s="69"/>
      <c r="BN465" s="69"/>
      <c r="BO465" s="69"/>
      <c r="BP465" s="69"/>
      <c r="BQ465" s="69"/>
      <c r="BR465" s="69"/>
      <c r="BS465" s="69"/>
      <c r="BT465" s="69"/>
      <c r="BU465" s="69"/>
      <c r="BV465" s="69"/>
      <c r="BW465" s="69"/>
      <c r="BX465" s="69"/>
      <c r="BY465" s="69"/>
      <c r="BZ465" s="69"/>
      <c r="CA465" s="69"/>
      <c r="CB465" s="69"/>
      <c r="CC465" s="69"/>
      <c r="CD465" s="69"/>
      <c r="CE465" s="69"/>
      <c r="CF465" s="69"/>
      <c r="CG465" s="69"/>
      <c r="CH465" s="69"/>
      <c r="CI465" s="69"/>
      <c r="CJ465" s="69"/>
      <c r="CK465" s="69"/>
      <c r="CL465" s="69"/>
      <c r="CM465" s="69"/>
      <c r="CN465" s="69"/>
      <c r="CO465" s="69"/>
      <c r="CP465" s="69"/>
      <c r="CQ465" s="69"/>
      <c r="CR465" s="69"/>
      <c r="CS465" s="69"/>
      <c r="CT465" s="69"/>
      <c r="CU465" s="69"/>
      <c r="CV465" s="69"/>
      <c r="CW465" s="69"/>
      <c r="CX465" s="69"/>
      <c r="CY465" s="69"/>
      <c r="CZ465" s="69"/>
      <c r="DA465" s="69"/>
    </row>
    <row r="466" spans="1:153" s="26" customFormat="1" ht="16.5" thickBot="1" x14ac:dyDescent="0.3">
      <c r="A466" s="85"/>
      <c r="B466" s="227"/>
      <c r="C466" s="86"/>
      <c r="D466" s="229"/>
      <c r="E466" s="86"/>
      <c r="F466" s="87"/>
      <c r="G466" s="88"/>
      <c r="H466" s="221"/>
      <c r="I466" s="88"/>
      <c r="J466" s="110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  <c r="AA466" s="69"/>
      <c r="AB466" s="69"/>
      <c r="AC466" s="69"/>
      <c r="AD466" s="69"/>
      <c r="AE466" s="69"/>
      <c r="AF466" s="69"/>
      <c r="AG466" s="69"/>
      <c r="AH466" s="69"/>
      <c r="AI466" s="69"/>
      <c r="AJ466" s="69"/>
      <c r="AK466" s="69"/>
      <c r="AL466" s="69"/>
      <c r="AM466" s="69"/>
      <c r="AN466" s="69"/>
      <c r="AO466" s="69"/>
      <c r="AP466" s="69"/>
      <c r="AQ466" s="69"/>
      <c r="AR466" s="69"/>
      <c r="AS466" s="69"/>
      <c r="AT466" s="69"/>
      <c r="AU466" s="69"/>
      <c r="AV466" s="69"/>
      <c r="AW466" s="69"/>
      <c r="AX466" s="69"/>
      <c r="AY466" s="69"/>
      <c r="AZ466" s="69"/>
      <c r="BA466" s="69"/>
      <c r="BB466" s="69"/>
      <c r="BC466" s="69"/>
      <c r="BD466" s="69"/>
      <c r="BE466" s="69"/>
      <c r="BF466" s="69"/>
      <c r="BG466" s="69"/>
      <c r="BH466" s="69"/>
      <c r="BI466" s="69"/>
      <c r="BJ466" s="69"/>
      <c r="BK466" s="69"/>
      <c r="BL466" s="69"/>
      <c r="BM466" s="69"/>
      <c r="BN466" s="69"/>
      <c r="BO466" s="69"/>
      <c r="BP466" s="69"/>
      <c r="BQ466" s="69"/>
      <c r="BR466" s="69"/>
      <c r="BS466" s="69"/>
      <c r="BT466" s="69"/>
      <c r="BU466" s="69"/>
      <c r="BV466" s="69"/>
      <c r="BW466" s="69"/>
      <c r="BX466" s="69"/>
      <c r="BY466" s="69"/>
      <c r="BZ466" s="69"/>
      <c r="CA466" s="69"/>
      <c r="CB466" s="69"/>
      <c r="CC466" s="69"/>
      <c r="CD466" s="69"/>
      <c r="CE466" s="69"/>
      <c r="CF466" s="69"/>
      <c r="CG466" s="69"/>
      <c r="CH466" s="69"/>
      <c r="CI466" s="69"/>
      <c r="CJ466" s="69"/>
      <c r="CK466" s="69"/>
      <c r="CL466" s="69"/>
      <c r="CM466" s="69"/>
      <c r="CN466" s="69"/>
      <c r="CO466" s="69"/>
      <c r="CP466" s="69"/>
      <c r="CQ466" s="69"/>
      <c r="CR466" s="69"/>
      <c r="CS466" s="69"/>
      <c r="CT466" s="69"/>
      <c r="CU466" s="69"/>
      <c r="CV466" s="69"/>
      <c r="CW466" s="69"/>
      <c r="CX466" s="69"/>
      <c r="CY466" s="69"/>
      <c r="CZ466" s="69"/>
      <c r="DA466" s="69"/>
    </row>
    <row r="467" spans="1:153" s="26" customFormat="1" ht="16.5" thickBot="1" x14ac:dyDescent="0.3">
      <c r="A467" s="100" t="s">
        <v>26</v>
      </c>
      <c r="B467" s="101"/>
      <c r="C467" s="102">
        <v>85</v>
      </c>
      <c r="D467" s="179"/>
      <c r="E467" s="104"/>
      <c r="F467" s="83">
        <f>SUM(F465:F466)</f>
        <v>0.4</v>
      </c>
      <c r="G467" s="83">
        <f>SUM(G465:G466)</f>
        <v>0.4</v>
      </c>
      <c r="H467" s="83">
        <f>SUM(H465:H466)</f>
        <v>12</v>
      </c>
      <c r="I467" s="83">
        <f>SUM(I465:I466)</f>
        <v>53.2</v>
      </c>
      <c r="J467" s="104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  <c r="AA467" s="69"/>
      <c r="AB467" s="69"/>
      <c r="AC467" s="69"/>
      <c r="AD467" s="69"/>
      <c r="AE467" s="69"/>
      <c r="AF467" s="69"/>
      <c r="AG467" s="69"/>
      <c r="AH467" s="69"/>
      <c r="AI467" s="69"/>
      <c r="AJ467" s="69"/>
      <c r="AK467" s="69"/>
      <c r="AL467" s="69"/>
      <c r="AM467" s="69"/>
      <c r="AN467" s="69"/>
      <c r="AO467" s="69"/>
      <c r="AP467" s="69"/>
      <c r="AQ467" s="69"/>
      <c r="AR467" s="69"/>
      <c r="AS467" s="69"/>
      <c r="AT467" s="69"/>
      <c r="AU467" s="69"/>
      <c r="AV467" s="69"/>
      <c r="AW467" s="69"/>
      <c r="AX467" s="69"/>
      <c r="AY467" s="69"/>
      <c r="AZ467" s="69"/>
      <c r="BA467" s="69"/>
      <c r="BB467" s="69"/>
      <c r="BC467" s="69"/>
      <c r="BD467" s="69"/>
      <c r="BE467" s="69"/>
      <c r="BF467" s="69"/>
      <c r="BG467" s="69"/>
      <c r="BH467" s="69"/>
      <c r="BI467" s="69"/>
      <c r="BJ467" s="69"/>
      <c r="BK467" s="69"/>
      <c r="BL467" s="69"/>
      <c r="BM467" s="69"/>
      <c r="BN467" s="69"/>
      <c r="BO467" s="69"/>
      <c r="BP467" s="69"/>
      <c r="BQ467" s="69"/>
      <c r="BR467" s="69"/>
      <c r="BS467" s="69"/>
      <c r="BT467" s="69"/>
      <c r="BU467" s="69"/>
      <c r="BV467" s="69"/>
      <c r="BW467" s="69"/>
      <c r="BX467" s="69"/>
      <c r="BY467" s="69"/>
      <c r="BZ467" s="69"/>
      <c r="CA467" s="69"/>
      <c r="CB467" s="69"/>
      <c r="CC467" s="69"/>
      <c r="CD467" s="69"/>
      <c r="CE467" s="69"/>
      <c r="CF467" s="69"/>
      <c r="CG467" s="69"/>
      <c r="CH467" s="69"/>
      <c r="CI467" s="69"/>
      <c r="CJ467" s="69"/>
      <c r="CK467" s="69"/>
      <c r="CL467" s="69"/>
      <c r="CM467" s="69"/>
      <c r="CN467" s="69"/>
      <c r="CO467" s="69"/>
      <c r="CP467" s="69"/>
      <c r="CQ467" s="69"/>
      <c r="CR467" s="69"/>
      <c r="CS467" s="69"/>
      <c r="CT467" s="69"/>
      <c r="CU467" s="69"/>
      <c r="CV467" s="69"/>
      <c r="CW467" s="69"/>
      <c r="CX467" s="69"/>
      <c r="CY467" s="69"/>
      <c r="CZ467" s="69"/>
      <c r="DA467" s="69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</row>
    <row r="468" spans="1:153" s="26" customFormat="1" ht="16.5" thickBot="1" x14ac:dyDescent="0.3">
      <c r="A468" s="105"/>
      <c r="B468" s="106"/>
      <c r="C468" s="107">
        <v>523</v>
      </c>
      <c r="D468" s="152"/>
      <c r="E468" s="108"/>
      <c r="F468" s="285">
        <f>F464+F467</f>
        <v>13.700000000000001</v>
      </c>
      <c r="G468" s="285">
        <v>15.4</v>
      </c>
      <c r="H468" s="285">
        <f>H464+H467</f>
        <v>61.129999999999995</v>
      </c>
      <c r="I468" s="285">
        <f>I464+I467</f>
        <v>446.5</v>
      </c>
      <c r="J468" s="104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  <c r="AA468" s="69"/>
      <c r="AB468" s="69"/>
      <c r="AC468" s="69"/>
      <c r="AD468" s="69"/>
      <c r="AE468" s="69"/>
      <c r="AF468" s="69"/>
      <c r="AG468" s="69"/>
      <c r="AH468" s="69"/>
      <c r="AI468" s="69"/>
      <c r="AJ468" s="69"/>
      <c r="AK468" s="69"/>
      <c r="AL468" s="69"/>
      <c r="AM468" s="69"/>
      <c r="AN468" s="69"/>
      <c r="AO468" s="69"/>
      <c r="AP468" s="69"/>
      <c r="AQ468" s="69"/>
      <c r="AR468" s="69"/>
      <c r="AS468" s="69"/>
      <c r="AT468" s="69"/>
      <c r="AU468" s="69"/>
      <c r="AV468" s="69"/>
      <c r="AW468" s="69"/>
      <c r="AX468" s="69"/>
      <c r="AY468" s="69"/>
      <c r="AZ468" s="69"/>
      <c r="BA468" s="69"/>
      <c r="BB468" s="69"/>
      <c r="BC468" s="69"/>
      <c r="BD468" s="69"/>
      <c r="BE468" s="69"/>
      <c r="BF468" s="69"/>
      <c r="BG468" s="69"/>
      <c r="BH468" s="69"/>
      <c r="BI468" s="69"/>
      <c r="BJ468" s="69"/>
      <c r="BK468" s="69"/>
      <c r="BL468" s="69"/>
      <c r="BM468" s="69"/>
      <c r="BN468" s="69"/>
      <c r="BO468" s="69"/>
      <c r="BP468" s="69"/>
      <c r="BQ468" s="69"/>
      <c r="BR468" s="69"/>
      <c r="BS468" s="69"/>
      <c r="BT468" s="69"/>
      <c r="BU468" s="69"/>
      <c r="BV468" s="69"/>
      <c r="BW468" s="69"/>
      <c r="BX468" s="69"/>
      <c r="BY468" s="69"/>
      <c r="BZ468" s="69"/>
      <c r="CA468" s="69"/>
      <c r="CB468" s="69"/>
      <c r="CC468" s="69"/>
      <c r="CD468" s="69"/>
      <c r="CE468" s="69"/>
      <c r="CF468" s="69"/>
      <c r="CG468" s="69"/>
      <c r="CH468" s="69"/>
      <c r="CI468" s="69"/>
      <c r="CJ468" s="69"/>
      <c r="CK468" s="69"/>
      <c r="CL468" s="69"/>
      <c r="CM468" s="69"/>
      <c r="CN468" s="69"/>
      <c r="CO468" s="69"/>
      <c r="CP468" s="69"/>
      <c r="CQ468" s="69"/>
      <c r="CR468" s="69"/>
      <c r="CS468" s="69"/>
      <c r="CT468" s="69"/>
      <c r="CU468" s="69"/>
      <c r="CV468" s="69"/>
      <c r="CW468" s="69"/>
      <c r="CX468" s="69"/>
      <c r="CY468" s="69"/>
      <c r="CZ468" s="69"/>
      <c r="DA468" s="69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</row>
    <row r="469" spans="1:153" s="26" customFormat="1" x14ac:dyDescent="0.25">
      <c r="A469" s="105"/>
      <c r="B469" s="106" t="s">
        <v>28</v>
      </c>
      <c r="C469" s="107"/>
      <c r="D469" s="187"/>
      <c r="E469" s="109"/>
      <c r="F469" s="285"/>
      <c r="G469" s="75"/>
      <c r="H469" s="286"/>
      <c r="I469" s="285"/>
      <c r="J469" s="110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  <c r="AA469" s="69"/>
      <c r="AB469" s="69"/>
      <c r="AC469" s="69"/>
      <c r="AD469" s="69"/>
      <c r="AE469" s="69"/>
      <c r="AF469" s="69"/>
      <c r="AG469" s="69"/>
      <c r="AH469" s="69"/>
      <c r="AI469" s="69"/>
      <c r="AJ469" s="69"/>
      <c r="AK469" s="69"/>
      <c r="AL469" s="69"/>
      <c r="AM469" s="69"/>
      <c r="AN469" s="69"/>
      <c r="AO469" s="69"/>
      <c r="AP469" s="69"/>
      <c r="AQ469" s="69"/>
      <c r="AR469" s="69"/>
      <c r="AS469" s="69"/>
      <c r="AT469" s="69"/>
      <c r="AU469" s="69"/>
      <c r="AV469" s="69"/>
      <c r="AW469" s="69"/>
      <c r="AX469" s="69"/>
      <c r="AY469" s="69"/>
      <c r="AZ469" s="69"/>
      <c r="BA469" s="69"/>
      <c r="BB469" s="69"/>
      <c r="BC469" s="69"/>
      <c r="BD469" s="69"/>
      <c r="BE469" s="69"/>
      <c r="BF469" s="69"/>
      <c r="BG469" s="69"/>
      <c r="BH469" s="69"/>
      <c r="BI469" s="69"/>
      <c r="BJ469" s="69"/>
      <c r="BK469" s="69"/>
      <c r="BL469" s="69"/>
      <c r="BM469" s="69"/>
      <c r="BN469" s="69"/>
      <c r="BO469" s="69"/>
      <c r="BP469" s="69"/>
      <c r="BQ469" s="69"/>
      <c r="BR469" s="69"/>
      <c r="BS469" s="69"/>
      <c r="BT469" s="69"/>
      <c r="BU469" s="69"/>
      <c r="BV469" s="69"/>
      <c r="BW469" s="69"/>
      <c r="BX469" s="69"/>
      <c r="BY469" s="69"/>
      <c r="BZ469" s="69"/>
      <c r="CA469" s="69"/>
      <c r="CB469" s="69"/>
      <c r="CC469" s="69"/>
      <c r="CD469" s="69"/>
      <c r="CE469" s="69"/>
      <c r="CF469" s="69"/>
      <c r="CG469" s="69"/>
      <c r="CH469" s="69"/>
      <c r="CI469" s="69"/>
      <c r="CJ469" s="69"/>
      <c r="CK469" s="69"/>
      <c r="CL469" s="69"/>
      <c r="CM469" s="69"/>
      <c r="CN469" s="69"/>
      <c r="CO469" s="69"/>
      <c r="CP469" s="69"/>
      <c r="CQ469" s="69"/>
      <c r="CR469" s="69"/>
      <c r="CS469" s="69"/>
      <c r="CT469" s="69"/>
      <c r="CU469" s="69"/>
      <c r="CV469" s="69"/>
      <c r="CW469" s="69"/>
      <c r="CX469" s="69"/>
      <c r="CY469" s="69"/>
      <c r="CZ469" s="69"/>
      <c r="DA469" s="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</row>
    <row r="470" spans="1:153" x14ac:dyDescent="0.25">
      <c r="A470" s="85" t="s">
        <v>320</v>
      </c>
      <c r="B470" s="227"/>
      <c r="C470" s="220">
        <v>50</v>
      </c>
      <c r="D470" s="221"/>
      <c r="E470" s="88"/>
      <c r="F470" s="221">
        <v>0.7</v>
      </c>
      <c r="G470" s="88">
        <v>2.5</v>
      </c>
      <c r="H470" s="221">
        <v>4.5</v>
      </c>
      <c r="I470" s="87">
        <v>43.5</v>
      </c>
      <c r="J470" s="196" t="s">
        <v>403</v>
      </c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  <c r="AF470" s="137"/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7"/>
      <c r="AX470" s="137"/>
      <c r="AY470" s="137"/>
      <c r="AZ470" s="137"/>
      <c r="BA470" s="137"/>
      <c r="BB470" s="137"/>
      <c r="BC470" s="137"/>
      <c r="BD470" s="137"/>
      <c r="BE470" s="137"/>
      <c r="BF470" s="137"/>
      <c r="BG470" s="137"/>
      <c r="BH470" s="137"/>
      <c r="BI470" s="137"/>
      <c r="BJ470" s="137"/>
      <c r="BK470" s="137"/>
      <c r="BL470" s="137"/>
      <c r="BM470" s="137"/>
      <c r="BN470" s="137"/>
      <c r="BO470" s="137"/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7"/>
      <c r="CA470" s="137"/>
      <c r="CB470" s="137"/>
      <c r="CC470" s="137"/>
      <c r="CD470" s="137"/>
      <c r="CE470" s="137"/>
      <c r="CF470" s="137"/>
      <c r="CG470" s="137"/>
      <c r="CH470" s="137"/>
      <c r="CI470" s="137"/>
      <c r="CJ470" s="137"/>
      <c r="CK470" s="137"/>
      <c r="CL470" s="137"/>
      <c r="CM470" s="137"/>
      <c r="CN470" s="137"/>
      <c r="CO470" s="137"/>
      <c r="CP470" s="137"/>
      <c r="DB470" s="69"/>
      <c r="DC470" s="69"/>
      <c r="DD470" s="69"/>
      <c r="DE470" s="69"/>
      <c r="DF470" s="69"/>
      <c r="DG470" s="69"/>
      <c r="DH470" s="69"/>
      <c r="DI470" s="69"/>
      <c r="DJ470" s="69"/>
      <c r="DK470" s="69"/>
      <c r="DL470" s="69"/>
      <c r="DM470" s="69"/>
      <c r="DN470" s="69"/>
      <c r="DO470" s="69"/>
      <c r="DP470" s="69"/>
    </row>
    <row r="471" spans="1:153" x14ac:dyDescent="0.25">
      <c r="A471" s="85"/>
      <c r="B471" s="227" t="s">
        <v>321</v>
      </c>
      <c r="C471" s="220"/>
      <c r="D471" s="221">
        <v>50.6</v>
      </c>
      <c r="E471" s="88">
        <v>40.5</v>
      </c>
      <c r="F471" s="221"/>
      <c r="G471" s="88"/>
      <c r="H471" s="221"/>
      <c r="I471" s="88"/>
      <c r="J471" s="276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7"/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7"/>
      <c r="AX471" s="137"/>
      <c r="AY471" s="137"/>
      <c r="AZ471" s="137"/>
      <c r="BA471" s="137"/>
      <c r="BB471" s="137"/>
      <c r="BC471" s="137"/>
      <c r="BD471" s="137"/>
      <c r="BE471" s="137"/>
      <c r="BF471" s="137"/>
      <c r="BG471" s="137"/>
      <c r="BH471" s="137"/>
      <c r="BI471" s="137"/>
      <c r="BJ471" s="137"/>
      <c r="BK471" s="137"/>
      <c r="BL471" s="137"/>
      <c r="BM471" s="137"/>
      <c r="BN471" s="137"/>
      <c r="BO471" s="137"/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7"/>
      <c r="CA471" s="137"/>
      <c r="CB471" s="137"/>
      <c r="CC471" s="137"/>
      <c r="CD471" s="137"/>
      <c r="CE471" s="137"/>
      <c r="CF471" s="137"/>
      <c r="CG471" s="137"/>
      <c r="CH471" s="137"/>
      <c r="CI471" s="137"/>
      <c r="CJ471" s="137"/>
      <c r="CK471" s="137"/>
      <c r="CL471" s="137"/>
      <c r="CM471" s="137"/>
      <c r="CN471" s="137"/>
      <c r="CO471" s="137"/>
      <c r="CP471" s="137"/>
      <c r="DB471" s="69"/>
      <c r="DC471" s="69"/>
      <c r="DD471" s="69"/>
      <c r="DE471" s="69"/>
      <c r="DF471" s="69"/>
      <c r="DG471" s="69"/>
      <c r="DH471" s="69"/>
      <c r="DI471" s="69"/>
      <c r="DJ471" s="69"/>
      <c r="DK471" s="69"/>
      <c r="DL471" s="69"/>
      <c r="DM471" s="69"/>
      <c r="DN471" s="69"/>
      <c r="DO471" s="69"/>
      <c r="DP471" s="69"/>
    </row>
    <row r="472" spans="1:153" x14ac:dyDescent="0.25">
      <c r="A472" s="85"/>
      <c r="B472" s="227" t="s">
        <v>32</v>
      </c>
      <c r="C472" s="220"/>
      <c r="D472" s="221">
        <v>6.25</v>
      </c>
      <c r="E472" s="88">
        <v>5</v>
      </c>
      <c r="F472" s="221"/>
      <c r="G472" s="88"/>
      <c r="H472" s="221"/>
      <c r="I472" s="88"/>
      <c r="J472" s="276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  <c r="AF472" s="137"/>
      <c r="AG472" s="137"/>
      <c r="AH472" s="137"/>
      <c r="AI472" s="137"/>
      <c r="AJ472" s="137"/>
      <c r="AK472" s="137"/>
      <c r="AL472" s="137"/>
      <c r="AM472" s="137"/>
      <c r="AN472" s="137"/>
      <c r="AO472" s="137"/>
      <c r="AP472" s="137"/>
      <c r="AQ472" s="137"/>
      <c r="AR472" s="137"/>
      <c r="AS472" s="137"/>
      <c r="AT472" s="137"/>
      <c r="AU472" s="137"/>
      <c r="AV472" s="137"/>
      <c r="AW472" s="137"/>
      <c r="AX472" s="137"/>
      <c r="AY472" s="137"/>
      <c r="AZ472" s="137"/>
      <c r="BA472" s="137"/>
      <c r="BB472" s="137"/>
      <c r="BC472" s="137"/>
      <c r="BD472" s="137"/>
      <c r="BE472" s="137"/>
      <c r="BF472" s="137"/>
      <c r="BG472" s="137"/>
      <c r="BH472" s="137"/>
      <c r="BI472" s="137"/>
      <c r="BJ472" s="137"/>
      <c r="BK472" s="137"/>
      <c r="BL472" s="137"/>
      <c r="BM472" s="137"/>
      <c r="BN472" s="137"/>
      <c r="BO472" s="137"/>
      <c r="BP472" s="137"/>
      <c r="BQ472" s="137"/>
      <c r="BR472" s="137"/>
      <c r="BS472" s="137"/>
      <c r="BT472" s="137"/>
      <c r="BU472" s="137"/>
      <c r="BV472" s="137"/>
      <c r="BW472" s="137"/>
      <c r="BX472" s="137"/>
      <c r="BY472" s="137"/>
      <c r="BZ472" s="137"/>
      <c r="CA472" s="137"/>
      <c r="CB472" s="137"/>
      <c r="CC472" s="137"/>
      <c r="CD472" s="137"/>
      <c r="CE472" s="137"/>
      <c r="CF472" s="137"/>
      <c r="CG472" s="137"/>
      <c r="CH472" s="137"/>
      <c r="CI472" s="137"/>
      <c r="CJ472" s="137"/>
      <c r="CK472" s="137"/>
      <c r="CL472" s="137"/>
      <c r="CM472" s="137"/>
      <c r="CN472" s="137"/>
      <c r="CO472" s="137"/>
      <c r="CP472" s="137"/>
      <c r="DB472" s="69"/>
      <c r="DC472" s="69"/>
      <c r="DD472" s="69"/>
      <c r="DE472" s="69"/>
      <c r="DF472" s="69"/>
      <c r="DG472" s="69"/>
      <c r="DH472" s="69"/>
      <c r="DI472" s="69"/>
      <c r="DJ472" s="69"/>
      <c r="DK472" s="69"/>
      <c r="DL472" s="69"/>
      <c r="DM472" s="69"/>
      <c r="DN472" s="69"/>
      <c r="DO472" s="69"/>
      <c r="DP472" s="69"/>
    </row>
    <row r="473" spans="1:153" x14ac:dyDescent="0.25">
      <c r="A473" s="85"/>
      <c r="B473" s="227" t="s">
        <v>50</v>
      </c>
      <c r="C473" s="220"/>
      <c r="D473" s="221">
        <v>0.8</v>
      </c>
      <c r="E473" s="88">
        <v>0.8</v>
      </c>
      <c r="F473" s="221"/>
      <c r="G473" s="88"/>
      <c r="H473" s="221"/>
      <c r="I473" s="88"/>
      <c r="J473" s="276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  <c r="AI473" s="137"/>
      <c r="AJ473" s="137"/>
      <c r="AK473" s="137"/>
      <c r="AL473" s="137"/>
      <c r="AM473" s="137"/>
      <c r="AN473" s="137"/>
      <c r="AO473" s="137"/>
      <c r="AP473" s="137"/>
      <c r="AQ473" s="137"/>
      <c r="AR473" s="137"/>
      <c r="AS473" s="137"/>
      <c r="AT473" s="137"/>
      <c r="AU473" s="137"/>
      <c r="AV473" s="137"/>
      <c r="AW473" s="137"/>
      <c r="AX473" s="137"/>
      <c r="AY473" s="137"/>
      <c r="AZ473" s="137"/>
      <c r="BA473" s="137"/>
      <c r="BB473" s="137"/>
      <c r="BC473" s="137"/>
      <c r="BD473" s="137"/>
      <c r="BE473" s="137"/>
      <c r="BF473" s="137"/>
      <c r="BG473" s="137"/>
      <c r="BH473" s="137"/>
      <c r="BI473" s="137"/>
      <c r="BJ473" s="137"/>
      <c r="BK473" s="137"/>
      <c r="BL473" s="137"/>
      <c r="BM473" s="137"/>
      <c r="BN473" s="137"/>
      <c r="BO473" s="137"/>
      <c r="BP473" s="137"/>
      <c r="BQ473" s="137"/>
      <c r="BR473" s="137"/>
      <c r="BS473" s="137"/>
      <c r="BT473" s="137"/>
      <c r="BU473" s="137"/>
      <c r="BV473" s="137"/>
      <c r="BW473" s="137"/>
      <c r="BX473" s="137"/>
      <c r="BY473" s="137"/>
      <c r="BZ473" s="137"/>
      <c r="CA473" s="137"/>
      <c r="CB473" s="137"/>
      <c r="CC473" s="137"/>
      <c r="CD473" s="137"/>
      <c r="CE473" s="137"/>
      <c r="CF473" s="137"/>
      <c r="CG473" s="137"/>
      <c r="CH473" s="137"/>
      <c r="CI473" s="137"/>
      <c r="CJ473" s="137"/>
      <c r="CK473" s="137"/>
      <c r="CL473" s="137"/>
      <c r="CM473" s="137"/>
      <c r="CN473" s="137"/>
      <c r="CO473" s="137"/>
      <c r="CP473" s="137"/>
      <c r="DB473" s="69"/>
      <c r="DC473" s="69"/>
      <c r="DD473" s="69"/>
      <c r="DE473" s="69"/>
      <c r="DF473" s="69"/>
      <c r="DG473" s="69"/>
      <c r="DH473" s="69"/>
      <c r="DI473" s="69"/>
      <c r="DJ473" s="69"/>
      <c r="DK473" s="69"/>
      <c r="DL473" s="69"/>
      <c r="DM473" s="69"/>
      <c r="DN473" s="69"/>
      <c r="DO473" s="69"/>
      <c r="DP473" s="69"/>
    </row>
    <row r="474" spans="1:153" x14ac:dyDescent="0.25">
      <c r="A474" s="85"/>
      <c r="B474" s="227" t="s">
        <v>34</v>
      </c>
      <c r="C474" s="220"/>
      <c r="D474" s="221">
        <v>2.5</v>
      </c>
      <c r="E474" s="88">
        <v>2.5</v>
      </c>
      <c r="F474" s="221"/>
      <c r="G474" s="88"/>
      <c r="H474" s="221"/>
      <c r="I474" s="88"/>
      <c r="J474" s="276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  <c r="AF474" s="137"/>
      <c r="AG474" s="137"/>
      <c r="AH474" s="137"/>
      <c r="AI474" s="137"/>
      <c r="AJ474" s="137"/>
      <c r="AK474" s="137"/>
      <c r="AL474" s="137"/>
      <c r="AM474" s="137"/>
      <c r="AN474" s="137"/>
      <c r="AO474" s="137"/>
      <c r="AP474" s="137"/>
      <c r="AQ474" s="137"/>
      <c r="AR474" s="137"/>
      <c r="AS474" s="137"/>
      <c r="AT474" s="137"/>
      <c r="AU474" s="137"/>
      <c r="AV474" s="137"/>
      <c r="AW474" s="137"/>
      <c r="AX474" s="137"/>
      <c r="AY474" s="137"/>
      <c r="AZ474" s="137"/>
      <c r="BA474" s="137"/>
      <c r="BB474" s="137"/>
      <c r="BC474" s="137"/>
      <c r="BD474" s="137"/>
      <c r="BE474" s="137"/>
      <c r="BF474" s="137"/>
      <c r="BG474" s="137"/>
      <c r="BH474" s="137"/>
      <c r="BI474" s="137"/>
      <c r="BJ474" s="137"/>
      <c r="BK474" s="137"/>
      <c r="BL474" s="137"/>
      <c r="BM474" s="137"/>
      <c r="BN474" s="137"/>
      <c r="BO474" s="137"/>
      <c r="BP474" s="137"/>
      <c r="BQ474" s="137"/>
      <c r="BR474" s="137"/>
      <c r="BS474" s="137"/>
      <c r="BT474" s="137"/>
      <c r="BU474" s="137"/>
      <c r="BV474" s="137"/>
      <c r="BW474" s="137"/>
      <c r="BX474" s="137"/>
      <c r="BY474" s="137"/>
      <c r="BZ474" s="137"/>
      <c r="CA474" s="137"/>
      <c r="CB474" s="137"/>
      <c r="CC474" s="137"/>
      <c r="CD474" s="137"/>
      <c r="CE474" s="137"/>
      <c r="CF474" s="137"/>
      <c r="CG474" s="137"/>
      <c r="CH474" s="137"/>
      <c r="CI474" s="137"/>
      <c r="CJ474" s="137"/>
      <c r="CK474" s="137"/>
      <c r="CL474" s="137"/>
      <c r="CM474" s="137"/>
      <c r="CN474" s="137"/>
      <c r="CO474" s="137"/>
      <c r="CP474" s="137"/>
      <c r="DB474" s="69"/>
      <c r="DC474" s="69"/>
      <c r="DD474" s="69"/>
      <c r="DE474" s="69"/>
      <c r="DF474" s="69"/>
      <c r="DG474" s="69"/>
      <c r="DH474" s="69"/>
      <c r="DI474" s="69"/>
      <c r="DJ474" s="69"/>
      <c r="DK474" s="69"/>
      <c r="DL474" s="69"/>
      <c r="DM474" s="69"/>
      <c r="DN474" s="69"/>
      <c r="DO474" s="69"/>
      <c r="DP474" s="69"/>
    </row>
    <row r="475" spans="1:153" x14ac:dyDescent="0.25">
      <c r="A475" s="85"/>
      <c r="B475" s="227" t="s">
        <v>39</v>
      </c>
      <c r="C475" s="220"/>
      <c r="D475" s="221">
        <v>0.2</v>
      </c>
      <c r="E475" s="88">
        <v>0.2</v>
      </c>
      <c r="F475" s="221"/>
      <c r="G475" s="88"/>
      <c r="H475" s="221"/>
      <c r="I475" s="88"/>
      <c r="J475" s="276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  <c r="AF475" s="137"/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7"/>
      <c r="AX475" s="137"/>
      <c r="AY475" s="137"/>
      <c r="AZ475" s="137"/>
      <c r="BA475" s="137"/>
      <c r="BB475" s="137"/>
      <c r="BC475" s="137"/>
      <c r="BD475" s="137"/>
      <c r="BE475" s="137"/>
      <c r="BF475" s="137"/>
      <c r="BG475" s="137"/>
      <c r="BH475" s="137"/>
      <c r="BI475" s="137"/>
      <c r="BJ475" s="137"/>
      <c r="BK475" s="137"/>
      <c r="BL475" s="137"/>
      <c r="BM475" s="137"/>
      <c r="BN475" s="137"/>
      <c r="BO475" s="137"/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7"/>
      <c r="CA475" s="137"/>
      <c r="CB475" s="137"/>
      <c r="CC475" s="137"/>
      <c r="CD475" s="137"/>
      <c r="CE475" s="137"/>
      <c r="CF475" s="137"/>
      <c r="CG475" s="137"/>
      <c r="CH475" s="137"/>
      <c r="CI475" s="137"/>
      <c r="CJ475" s="137"/>
      <c r="CK475" s="137"/>
      <c r="CL475" s="137"/>
      <c r="CM475" s="137"/>
      <c r="CN475" s="137"/>
      <c r="CO475" s="137"/>
      <c r="CP475" s="137"/>
      <c r="DB475" s="69"/>
      <c r="DC475" s="69"/>
      <c r="DD475" s="69"/>
      <c r="DE475" s="69"/>
      <c r="DF475" s="69"/>
      <c r="DG475" s="69"/>
      <c r="DH475" s="69"/>
      <c r="DI475" s="69"/>
      <c r="DJ475" s="69"/>
      <c r="DK475" s="69"/>
      <c r="DL475" s="69"/>
      <c r="DM475" s="69"/>
      <c r="DN475" s="69"/>
      <c r="DO475" s="69"/>
      <c r="DP475" s="69"/>
    </row>
    <row r="476" spans="1:153" s="26" customFormat="1" ht="30" x14ac:dyDescent="0.25">
      <c r="A476" s="305" t="s">
        <v>327</v>
      </c>
      <c r="B476" s="122"/>
      <c r="C476" s="123" t="s">
        <v>195</v>
      </c>
      <c r="D476" s="126"/>
      <c r="E476" s="124"/>
      <c r="F476" s="126">
        <v>3.56</v>
      </c>
      <c r="G476" s="124">
        <v>4.5</v>
      </c>
      <c r="H476" s="125">
        <v>23.6</v>
      </c>
      <c r="I476" s="124">
        <v>149</v>
      </c>
      <c r="J476" s="134" t="s">
        <v>328</v>
      </c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</row>
    <row r="477" spans="1:153" s="69" customFormat="1" x14ac:dyDescent="0.25">
      <c r="A477" s="85"/>
      <c r="B477" s="297" t="s">
        <v>83</v>
      </c>
      <c r="C477" s="98"/>
      <c r="D477" s="220">
        <v>33.846150000000002</v>
      </c>
      <c r="E477" s="268">
        <v>22</v>
      </c>
      <c r="F477" s="87"/>
      <c r="G477" s="87"/>
      <c r="H477" s="87"/>
      <c r="I477" s="87"/>
      <c r="J477" s="110"/>
    </row>
    <row r="478" spans="1:153" s="69" customFormat="1" x14ac:dyDescent="0.25">
      <c r="A478" s="85"/>
      <c r="B478" s="297" t="s">
        <v>30</v>
      </c>
      <c r="C478" s="98"/>
      <c r="D478" s="220">
        <v>85.8</v>
      </c>
      <c r="E478" s="268">
        <v>60</v>
      </c>
      <c r="F478" s="88"/>
      <c r="G478" s="88"/>
      <c r="H478" s="221"/>
      <c r="I478" s="88"/>
      <c r="J478" s="110"/>
    </row>
    <row r="479" spans="1:153" s="69" customFormat="1" x14ac:dyDescent="0.25">
      <c r="A479" s="85"/>
      <c r="B479" s="297" t="s">
        <v>31</v>
      </c>
      <c r="C479" s="98"/>
      <c r="D479" s="220">
        <v>8</v>
      </c>
      <c r="E479" s="268">
        <v>8</v>
      </c>
      <c r="F479" s="88"/>
      <c r="G479" s="88"/>
      <c r="H479" s="221"/>
      <c r="I479" s="88"/>
      <c r="J479" s="110"/>
    </row>
    <row r="480" spans="1:153" s="69" customFormat="1" x14ac:dyDescent="0.25">
      <c r="A480" s="85"/>
      <c r="B480" s="297" t="s">
        <v>32</v>
      </c>
      <c r="C480" s="98"/>
      <c r="D480" s="220">
        <v>10</v>
      </c>
      <c r="E480" s="268">
        <v>8</v>
      </c>
      <c r="F480" s="88"/>
      <c r="G480" s="88"/>
      <c r="H480" s="221"/>
      <c r="I480" s="88"/>
      <c r="J480" s="110"/>
    </row>
    <row r="481" spans="1:153" s="69" customFormat="1" x14ac:dyDescent="0.25">
      <c r="A481" s="85"/>
      <c r="B481" s="297" t="s">
        <v>33</v>
      </c>
      <c r="C481" s="98"/>
      <c r="D481" s="98" t="s">
        <v>429</v>
      </c>
      <c r="E481" s="268">
        <v>4</v>
      </c>
      <c r="F481" s="88"/>
      <c r="G481" s="88"/>
      <c r="H481" s="221"/>
      <c r="I481" s="88"/>
      <c r="J481" s="110"/>
    </row>
    <row r="482" spans="1:153" s="26" customFormat="1" ht="15" x14ac:dyDescent="0.25">
      <c r="A482" s="121"/>
      <c r="B482" s="297" t="s">
        <v>34</v>
      </c>
      <c r="C482" s="123"/>
      <c r="D482" s="126">
        <v>3</v>
      </c>
      <c r="E482" s="124">
        <v>3</v>
      </c>
      <c r="F482" s="124"/>
      <c r="G482" s="125"/>
      <c r="H482" s="124"/>
      <c r="I482" s="126"/>
      <c r="J482" s="141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</row>
    <row r="483" spans="1:153" s="26" customFormat="1" ht="15" x14ac:dyDescent="0.25">
      <c r="A483" s="121"/>
      <c r="B483" s="297" t="s">
        <v>35</v>
      </c>
      <c r="C483" s="123"/>
      <c r="D483" s="126">
        <v>21.84</v>
      </c>
      <c r="E483" s="124">
        <v>12</v>
      </c>
      <c r="F483" s="124"/>
      <c r="G483" s="125"/>
      <c r="H483" s="124"/>
      <c r="I483" s="126"/>
      <c r="J483" s="141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</row>
    <row r="484" spans="1:153" s="26" customFormat="1" ht="15" x14ac:dyDescent="0.25">
      <c r="A484" s="121"/>
      <c r="B484" s="297" t="s">
        <v>19</v>
      </c>
      <c r="C484" s="123"/>
      <c r="D484" s="126">
        <v>1</v>
      </c>
      <c r="E484" s="124">
        <v>1</v>
      </c>
      <c r="F484" s="124"/>
      <c r="G484" s="125"/>
      <c r="H484" s="124"/>
      <c r="I484" s="126"/>
      <c r="J484" s="141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</row>
    <row r="485" spans="1:153" s="26" customFormat="1" ht="15" x14ac:dyDescent="0.25">
      <c r="A485" s="121"/>
      <c r="B485" s="214" t="s">
        <v>17</v>
      </c>
      <c r="C485" s="123"/>
      <c r="D485" s="126">
        <v>152</v>
      </c>
      <c r="E485" s="124">
        <v>152</v>
      </c>
      <c r="F485" s="124"/>
      <c r="G485" s="125"/>
      <c r="H485" s="124"/>
      <c r="I485" s="126"/>
      <c r="J485" s="141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</row>
    <row r="486" spans="1:153" s="26" customFormat="1" ht="15" x14ac:dyDescent="0.25">
      <c r="A486" s="121"/>
      <c r="B486" s="297" t="s">
        <v>36</v>
      </c>
      <c r="C486" s="123"/>
      <c r="D486" s="126">
        <v>5</v>
      </c>
      <c r="E486" s="124">
        <v>5</v>
      </c>
      <c r="F486" s="124"/>
      <c r="G486" s="125"/>
      <c r="H486" s="124"/>
      <c r="I486" s="126"/>
      <c r="J486" s="141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</row>
    <row r="487" spans="1:153" s="26" customFormat="1" x14ac:dyDescent="0.25">
      <c r="A487" s="85" t="s">
        <v>250</v>
      </c>
      <c r="B487" s="72"/>
      <c r="C487" s="86">
        <v>70</v>
      </c>
      <c r="D487" s="74"/>
      <c r="E487" s="88"/>
      <c r="F487" s="87">
        <v>8</v>
      </c>
      <c r="G487" s="88">
        <v>10.5</v>
      </c>
      <c r="H487" s="74">
        <v>6.2</v>
      </c>
      <c r="I487" s="87">
        <v>152</v>
      </c>
      <c r="J487" s="110" t="s">
        <v>300</v>
      </c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  <c r="AB487" s="69"/>
      <c r="AC487" s="69"/>
      <c r="AD487" s="69"/>
      <c r="AE487" s="69"/>
      <c r="AF487" s="69"/>
      <c r="AG487" s="69"/>
      <c r="AH487" s="69"/>
      <c r="AI487" s="69"/>
      <c r="AJ487" s="69"/>
      <c r="AK487" s="69"/>
      <c r="AL487" s="69"/>
      <c r="AM487" s="69"/>
      <c r="AN487" s="69"/>
      <c r="AO487" s="69"/>
      <c r="AP487" s="69"/>
      <c r="AQ487" s="69"/>
      <c r="AR487" s="69"/>
      <c r="AS487" s="69"/>
      <c r="AT487" s="69"/>
      <c r="AU487" s="69"/>
      <c r="AV487" s="69"/>
      <c r="AW487" s="69"/>
      <c r="AX487" s="69"/>
      <c r="AY487" s="69"/>
      <c r="AZ487" s="69"/>
      <c r="BA487" s="69"/>
      <c r="BB487" s="69"/>
      <c r="BC487" s="69"/>
      <c r="BD487" s="69"/>
      <c r="BE487" s="69"/>
      <c r="BF487" s="69"/>
      <c r="BG487" s="69"/>
      <c r="BH487" s="69"/>
      <c r="BI487" s="69"/>
      <c r="BJ487" s="69"/>
      <c r="BK487" s="69"/>
      <c r="BL487" s="69"/>
      <c r="BM487" s="69"/>
      <c r="BN487" s="69"/>
      <c r="BO487" s="69"/>
      <c r="BP487" s="69"/>
      <c r="BQ487" s="69"/>
      <c r="BR487" s="69"/>
      <c r="BS487" s="69"/>
      <c r="BT487" s="69"/>
      <c r="BU487" s="69"/>
      <c r="BV487" s="69"/>
      <c r="BW487" s="69"/>
      <c r="BX487" s="69"/>
      <c r="BY487" s="69"/>
      <c r="BZ487" s="69"/>
      <c r="CA487" s="69"/>
      <c r="CB487" s="69"/>
      <c r="CC487" s="69"/>
      <c r="CD487" s="69"/>
      <c r="CE487" s="69"/>
      <c r="CF487" s="69"/>
      <c r="CG487" s="69"/>
      <c r="CH487" s="69"/>
      <c r="CI487" s="69"/>
      <c r="CJ487" s="69"/>
      <c r="CK487" s="69"/>
      <c r="CL487" s="69"/>
      <c r="CM487" s="69"/>
      <c r="CN487" s="69"/>
      <c r="CO487" s="69"/>
      <c r="CP487" s="69"/>
      <c r="CQ487" s="69"/>
      <c r="CR487" s="69"/>
      <c r="CS487" s="69"/>
      <c r="CT487" s="69"/>
      <c r="CU487" s="69"/>
      <c r="CV487" s="69"/>
      <c r="CW487" s="69"/>
      <c r="CX487" s="69"/>
      <c r="CY487" s="69"/>
      <c r="CZ487" s="69"/>
      <c r="DA487" s="69"/>
      <c r="DB487"/>
    </row>
    <row r="488" spans="1:153" s="26" customFormat="1" x14ac:dyDescent="0.25">
      <c r="A488" s="85"/>
      <c r="B488" s="72" t="s">
        <v>193</v>
      </c>
      <c r="C488" s="86"/>
      <c r="D488" s="88">
        <v>84.61</v>
      </c>
      <c r="E488" s="88">
        <v>55</v>
      </c>
      <c r="F488" s="74"/>
      <c r="G488" s="88"/>
      <c r="H488" s="88"/>
      <c r="I488" s="87"/>
      <c r="J488" s="110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  <c r="AA488" s="69"/>
      <c r="AB488" s="69"/>
      <c r="AC488" s="69"/>
      <c r="AD488" s="69"/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  <c r="AP488" s="69"/>
      <c r="AQ488" s="69"/>
      <c r="AR488" s="69"/>
      <c r="AS488" s="69"/>
      <c r="AT488" s="69"/>
      <c r="AU488" s="69"/>
      <c r="AV488" s="69"/>
      <c r="AW488" s="69"/>
      <c r="AX488" s="69"/>
      <c r="AY488" s="69"/>
      <c r="AZ488" s="69"/>
      <c r="BA488" s="69"/>
      <c r="BB488" s="69"/>
      <c r="BC488" s="69"/>
      <c r="BD488" s="69"/>
      <c r="BE488" s="69"/>
      <c r="BF488" s="69"/>
      <c r="BG488" s="69"/>
      <c r="BH488" s="69"/>
      <c r="BI488" s="69"/>
      <c r="BJ488" s="69"/>
      <c r="BK488" s="69"/>
      <c r="BL488" s="69"/>
      <c r="BM488" s="69"/>
      <c r="BN488" s="69"/>
      <c r="BO488" s="69"/>
      <c r="BP488" s="69"/>
      <c r="BQ488" s="69"/>
      <c r="BR488" s="69"/>
      <c r="BS488" s="69"/>
      <c r="BT488" s="69"/>
      <c r="BU488" s="69"/>
      <c r="BV488" s="69"/>
      <c r="BW488" s="69"/>
      <c r="BX488" s="69"/>
      <c r="BY488" s="69"/>
      <c r="BZ488" s="69"/>
      <c r="CA488" s="69"/>
      <c r="CB488" s="69"/>
      <c r="CC488" s="69"/>
      <c r="CD488" s="69"/>
      <c r="CE488" s="69"/>
      <c r="CF488" s="69"/>
      <c r="CG488" s="69"/>
      <c r="CH488" s="69"/>
      <c r="CI488" s="69"/>
      <c r="CJ488" s="69"/>
      <c r="CK488" s="69"/>
      <c r="CL488" s="69"/>
      <c r="CM488" s="69"/>
      <c r="CN488" s="69"/>
      <c r="CO488" s="69"/>
      <c r="CP488" s="69"/>
      <c r="CQ488" s="69"/>
      <c r="CR488" s="69"/>
      <c r="CS488" s="69"/>
      <c r="CT488" s="69"/>
      <c r="CU488" s="69"/>
      <c r="CV488" s="69"/>
      <c r="CW488" s="69"/>
      <c r="CX488" s="69"/>
      <c r="CY488" s="69"/>
      <c r="CZ488" s="69"/>
      <c r="DA488" s="69"/>
      <c r="DB488"/>
    </row>
    <row r="489" spans="1:153" s="26" customFormat="1" x14ac:dyDescent="0.25">
      <c r="A489" s="85"/>
      <c r="B489" s="72" t="s">
        <v>32</v>
      </c>
      <c r="C489" s="86"/>
      <c r="D489" s="74">
        <v>21.875</v>
      </c>
      <c r="E489" s="88">
        <v>17.5</v>
      </c>
      <c r="F489" s="88"/>
      <c r="G489" s="88"/>
      <c r="H489" s="88"/>
      <c r="I489" s="88"/>
      <c r="J489" s="110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  <c r="AC489" s="69"/>
      <c r="AD489" s="69"/>
      <c r="AE489" s="69"/>
      <c r="AF489" s="69"/>
      <c r="AG489" s="69"/>
      <c r="AH489" s="69"/>
      <c r="AI489" s="69"/>
      <c r="AJ489" s="69"/>
      <c r="AK489" s="69"/>
      <c r="AL489" s="69"/>
      <c r="AM489" s="69"/>
      <c r="AN489" s="69"/>
      <c r="AO489" s="69"/>
      <c r="AP489" s="69"/>
      <c r="AQ489" s="69"/>
      <c r="AR489" s="69"/>
      <c r="AS489" s="69"/>
      <c r="AT489" s="69"/>
      <c r="AU489" s="69"/>
      <c r="AV489" s="69"/>
      <c r="AW489" s="69"/>
      <c r="AX489" s="69"/>
      <c r="AY489" s="69"/>
      <c r="AZ489" s="69"/>
      <c r="BA489" s="69"/>
      <c r="BB489" s="69"/>
      <c r="BC489" s="69"/>
      <c r="BD489" s="69"/>
      <c r="BE489" s="69"/>
      <c r="BF489" s="69"/>
      <c r="BG489" s="69"/>
      <c r="BH489" s="69"/>
      <c r="BI489" s="69"/>
      <c r="BJ489" s="69"/>
      <c r="BK489" s="69"/>
      <c r="BL489" s="69"/>
      <c r="BM489" s="69"/>
      <c r="BN489" s="69"/>
      <c r="BO489" s="69"/>
      <c r="BP489" s="69"/>
      <c r="BQ489" s="69"/>
      <c r="BR489" s="69"/>
      <c r="BS489" s="69"/>
      <c r="BT489" s="69"/>
      <c r="BU489" s="69"/>
      <c r="BV489" s="69"/>
      <c r="BW489" s="69"/>
      <c r="BX489" s="69"/>
      <c r="BY489" s="69"/>
      <c r="BZ489" s="69"/>
      <c r="CA489" s="69"/>
      <c r="CB489" s="69"/>
      <c r="CC489" s="69"/>
      <c r="CD489" s="69"/>
      <c r="CE489" s="69"/>
      <c r="CF489" s="69"/>
      <c r="CG489" s="69"/>
      <c r="CH489" s="69"/>
      <c r="CI489" s="69"/>
      <c r="CJ489" s="69"/>
      <c r="CK489" s="69"/>
      <c r="CL489" s="69"/>
      <c r="CM489" s="69"/>
      <c r="CN489" s="69"/>
      <c r="CO489" s="69"/>
      <c r="CP489" s="69"/>
      <c r="CQ489" s="69"/>
      <c r="CR489" s="69"/>
      <c r="CS489" s="69"/>
      <c r="CT489" s="69"/>
      <c r="CU489" s="69"/>
      <c r="CV489" s="69"/>
      <c r="CW489" s="69"/>
      <c r="CX489" s="69"/>
      <c r="CY489" s="69"/>
      <c r="CZ489" s="69"/>
      <c r="DA489" s="69"/>
      <c r="DB489"/>
    </row>
    <row r="490" spans="1:153" s="26" customFormat="1" x14ac:dyDescent="0.25">
      <c r="A490" s="85"/>
      <c r="B490" s="72" t="s">
        <v>33</v>
      </c>
      <c r="C490" s="86"/>
      <c r="D490" s="74">
        <v>11.9</v>
      </c>
      <c r="E490" s="88">
        <v>10</v>
      </c>
      <c r="F490" s="74"/>
      <c r="G490" s="88"/>
      <c r="H490" s="74"/>
      <c r="I490" s="87"/>
      <c r="J490" s="110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  <c r="AA490" s="69"/>
      <c r="AB490" s="69"/>
      <c r="AC490" s="69"/>
      <c r="AD490" s="69"/>
      <c r="AE490" s="69"/>
      <c r="AF490" s="69"/>
      <c r="AG490" s="69"/>
      <c r="AH490" s="69"/>
      <c r="AI490" s="69"/>
      <c r="AJ490" s="69"/>
      <c r="AK490" s="69"/>
      <c r="AL490" s="69"/>
      <c r="AM490" s="69"/>
      <c r="AN490" s="69"/>
      <c r="AO490" s="69"/>
      <c r="AP490" s="69"/>
      <c r="AQ490" s="69"/>
      <c r="AR490" s="69"/>
      <c r="AS490" s="69"/>
      <c r="AT490" s="69"/>
      <c r="AU490" s="69"/>
      <c r="AV490" s="69"/>
      <c r="AW490" s="69"/>
      <c r="AX490" s="69"/>
      <c r="AY490" s="69"/>
      <c r="AZ490" s="69"/>
      <c r="BA490" s="69"/>
      <c r="BB490" s="69"/>
      <c r="BC490" s="69"/>
      <c r="BD490" s="69"/>
      <c r="BE490" s="69"/>
      <c r="BF490" s="69"/>
      <c r="BG490" s="69"/>
      <c r="BH490" s="69"/>
      <c r="BI490" s="69"/>
      <c r="BJ490" s="69"/>
      <c r="BK490" s="69"/>
      <c r="BL490" s="69"/>
      <c r="BM490" s="69"/>
      <c r="BN490" s="69"/>
      <c r="BO490" s="69"/>
      <c r="BP490" s="69"/>
      <c r="BQ490" s="69"/>
      <c r="BR490" s="69"/>
      <c r="BS490" s="69"/>
      <c r="BT490" s="69"/>
      <c r="BU490" s="69"/>
      <c r="BV490" s="69"/>
      <c r="BW490" s="69"/>
      <c r="BX490" s="69"/>
      <c r="BY490" s="69"/>
      <c r="BZ490" s="69"/>
      <c r="CA490" s="69"/>
      <c r="CB490" s="69"/>
      <c r="CC490" s="69"/>
      <c r="CD490" s="69"/>
      <c r="CE490" s="69"/>
      <c r="CF490" s="69"/>
      <c r="CG490" s="69"/>
      <c r="CH490" s="69"/>
      <c r="CI490" s="69"/>
      <c r="CJ490" s="69"/>
      <c r="CK490" s="69"/>
      <c r="CL490" s="69"/>
      <c r="CM490" s="69"/>
      <c r="CN490" s="69"/>
      <c r="CO490" s="69"/>
      <c r="CP490" s="69"/>
      <c r="CQ490" s="69"/>
      <c r="CR490" s="69"/>
      <c r="CS490" s="69"/>
      <c r="CT490" s="69"/>
      <c r="CU490" s="69"/>
      <c r="CV490" s="69"/>
      <c r="CW490" s="69"/>
      <c r="CX490" s="69"/>
      <c r="CY490" s="69"/>
      <c r="CZ490" s="69"/>
      <c r="DA490" s="69"/>
      <c r="DB490"/>
    </row>
    <row r="491" spans="1:153" s="26" customFormat="1" x14ac:dyDescent="0.25">
      <c r="A491" s="85"/>
      <c r="B491" s="72" t="s">
        <v>51</v>
      </c>
      <c r="C491" s="86"/>
      <c r="D491" s="74">
        <v>2.1</v>
      </c>
      <c r="E491" s="88">
        <v>2.1</v>
      </c>
      <c r="F491" s="74"/>
      <c r="G491" s="88"/>
      <c r="H491" s="74"/>
      <c r="I491" s="87"/>
      <c r="J491" s="110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  <c r="AC491" s="69"/>
      <c r="AD491" s="69"/>
      <c r="AE491" s="69"/>
      <c r="AF491" s="69"/>
      <c r="AG491" s="69"/>
      <c r="AH491" s="69"/>
      <c r="AI491" s="69"/>
      <c r="AJ491" s="69"/>
      <c r="AK491" s="69"/>
      <c r="AL491" s="69"/>
      <c r="AM491" s="69"/>
      <c r="AN491" s="69"/>
      <c r="AO491" s="69"/>
      <c r="AP491" s="69"/>
      <c r="AQ491" s="69"/>
      <c r="AR491" s="69"/>
      <c r="AS491" s="69"/>
      <c r="AT491" s="69"/>
      <c r="AU491" s="69"/>
      <c r="AV491" s="69"/>
      <c r="AW491" s="69"/>
      <c r="AX491" s="69"/>
      <c r="AY491" s="69"/>
      <c r="AZ491" s="69"/>
      <c r="BA491" s="69"/>
      <c r="BB491" s="69"/>
      <c r="BC491" s="69"/>
      <c r="BD491" s="69"/>
      <c r="BE491" s="69"/>
      <c r="BF491" s="69"/>
      <c r="BG491" s="69"/>
      <c r="BH491" s="69"/>
      <c r="BI491" s="69"/>
      <c r="BJ491" s="69"/>
      <c r="BK491" s="69"/>
      <c r="BL491" s="69"/>
      <c r="BM491" s="69"/>
      <c r="BN491" s="69"/>
      <c r="BO491" s="69"/>
      <c r="BP491" s="69"/>
      <c r="BQ491" s="69"/>
      <c r="BR491" s="69"/>
      <c r="BS491" s="69"/>
      <c r="BT491" s="69"/>
      <c r="BU491" s="69"/>
      <c r="BV491" s="69"/>
      <c r="BW491" s="69"/>
      <c r="BX491" s="69"/>
      <c r="BY491" s="69"/>
      <c r="BZ491" s="69"/>
      <c r="CA491" s="69"/>
      <c r="CB491" s="69"/>
      <c r="CC491" s="69"/>
      <c r="CD491" s="69"/>
      <c r="CE491" s="69"/>
      <c r="CF491" s="69"/>
      <c r="CG491" s="69"/>
      <c r="CH491" s="69"/>
      <c r="CI491" s="69"/>
      <c r="CJ491" s="69"/>
      <c r="CK491" s="69"/>
      <c r="CL491" s="69"/>
      <c r="CM491" s="69"/>
      <c r="CN491" s="69"/>
      <c r="CO491" s="69"/>
      <c r="CP491" s="69"/>
      <c r="CQ491" s="69"/>
      <c r="CR491" s="69"/>
      <c r="CS491" s="69"/>
      <c r="CT491" s="69"/>
      <c r="CU491" s="69"/>
      <c r="CV491" s="69"/>
      <c r="CW491" s="69"/>
      <c r="CX491" s="69"/>
      <c r="CY491" s="69"/>
      <c r="CZ491" s="69"/>
      <c r="DA491" s="69"/>
      <c r="DB491"/>
    </row>
    <row r="492" spans="1:153" s="26" customFormat="1" x14ac:dyDescent="0.25">
      <c r="A492" s="85"/>
      <c r="B492" s="72" t="s">
        <v>39</v>
      </c>
      <c r="C492" s="86"/>
      <c r="D492" s="74">
        <v>0.6</v>
      </c>
      <c r="E492" s="88">
        <v>0.6</v>
      </c>
      <c r="F492" s="74"/>
      <c r="G492" s="88"/>
      <c r="H492" s="74"/>
      <c r="I492" s="87"/>
      <c r="J492" s="110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  <c r="AA492" s="69"/>
      <c r="AB492" s="69"/>
      <c r="AC492" s="69"/>
      <c r="AD492" s="69"/>
      <c r="AE492" s="69"/>
      <c r="AF492" s="69"/>
      <c r="AG492" s="69"/>
      <c r="AH492" s="69"/>
      <c r="AI492" s="69"/>
      <c r="AJ492" s="69"/>
      <c r="AK492" s="69"/>
      <c r="AL492" s="69"/>
      <c r="AM492" s="69"/>
      <c r="AN492" s="69"/>
      <c r="AO492" s="69"/>
      <c r="AP492" s="69"/>
      <c r="AQ492" s="69"/>
      <c r="AR492" s="69"/>
      <c r="AS492" s="69"/>
      <c r="AT492" s="69"/>
      <c r="AU492" s="69"/>
      <c r="AV492" s="69"/>
      <c r="AW492" s="69"/>
      <c r="AX492" s="69"/>
      <c r="AY492" s="69"/>
      <c r="AZ492" s="69"/>
      <c r="BA492" s="69"/>
      <c r="BB492" s="69"/>
      <c r="BC492" s="69"/>
      <c r="BD492" s="69"/>
      <c r="BE492" s="69"/>
      <c r="BF492" s="69"/>
      <c r="BG492" s="69"/>
      <c r="BH492" s="69"/>
      <c r="BI492" s="69"/>
      <c r="BJ492" s="69"/>
      <c r="BK492" s="69"/>
      <c r="BL492" s="69"/>
      <c r="BM492" s="69"/>
      <c r="BN492" s="69"/>
      <c r="BO492" s="69"/>
      <c r="BP492" s="69"/>
      <c r="BQ492" s="69"/>
      <c r="BR492" s="69"/>
      <c r="BS492" s="69"/>
      <c r="BT492" s="69"/>
      <c r="BU492" s="69"/>
      <c r="BV492" s="69"/>
      <c r="BW492" s="69"/>
      <c r="BX492" s="69"/>
      <c r="BY492" s="69"/>
      <c r="BZ492" s="69"/>
      <c r="CA492" s="69"/>
      <c r="CB492" s="69"/>
      <c r="CC492" s="69"/>
      <c r="CD492" s="69"/>
      <c r="CE492" s="69"/>
      <c r="CF492" s="69"/>
      <c r="CG492" s="69"/>
      <c r="CH492" s="69"/>
      <c r="CI492" s="69"/>
      <c r="CJ492" s="69"/>
      <c r="CK492" s="69"/>
      <c r="CL492" s="69"/>
      <c r="CM492" s="69"/>
      <c r="CN492" s="69"/>
      <c r="CO492" s="69"/>
      <c r="CP492" s="69"/>
      <c r="CQ492" s="69"/>
      <c r="CR492" s="69"/>
      <c r="CS492" s="69"/>
      <c r="CT492" s="69"/>
      <c r="CU492" s="69"/>
      <c r="CV492" s="69"/>
      <c r="CW492" s="69"/>
      <c r="CX492" s="69"/>
      <c r="CY492" s="69"/>
      <c r="CZ492" s="69"/>
      <c r="DA492" s="69"/>
      <c r="DB492"/>
    </row>
    <row r="493" spans="1:153" s="26" customFormat="1" x14ac:dyDescent="0.25">
      <c r="A493" s="85"/>
      <c r="B493" s="72" t="s">
        <v>40</v>
      </c>
      <c r="C493" s="86"/>
      <c r="D493" s="74">
        <v>6</v>
      </c>
      <c r="E493" s="88">
        <v>6</v>
      </c>
      <c r="F493" s="74"/>
      <c r="G493" s="88"/>
      <c r="H493" s="74"/>
      <c r="I493" s="87"/>
      <c r="J493" s="110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  <c r="AC493" s="69"/>
      <c r="AD493" s="69"/>
      <c r="AE493" s="69"/>
      <c r="AF493" s="69"/>
      <c r="AG493" s="69"/>
      <c r="AH493" s="69"/>
      <c r="AI493" s="69"/>
      <c r="AJ493" s="69"/>
      <c r="AK493" s="69"/>
      <c r="AL493" s="69"/>
      <c r="AM493" s="69"/>
      <c r="AN493" s="69"/>
      <c r="AO493" s="69"/>
      <c r="AP493" s="69"/>
      <c r="AQ493" s="69"/>
      <c r="AR493" s="69"/>
      <c r="AS493" s="69"/>
      <c r="AT493" s="69"/>
      <c r="AU493" s="69"/>
      <c r="AV493" s="69"/>
      <c r="AW493" s="69"/>
      <c r="AX493" s="69"/>
      <c r="AY493" s="69"/>
      <c r="AZ493" s="69"/>
      <c r="BA493" s="69"/>
      <c r="BB493" s="69"/>
      <c r="BC493" s="69"/>
      <c r="BD493" s="69"/>
      <c r="BE493" s="69"/>
      <c r="BF493" s="69"/>
      <c r="BG493" s="69"/>
      <c r="BH493" s="69"/>
      <c r="BI493" s="69"/>
      <c r="BJ493" s="69"/>
      <c r="BK493" s="69"/>
      <c r="BL493" s="69"/>
      <c r="BM493" s="69"/>
      <c r="BN493" s="69"/>
      <c r="BO493" s="69"/>
      <c r="BP493" s="69"/>
      <c r="BQ493" s="69"/>
      <c r="BR493" s="69"/>
      <c r="BS493" s="69"/>
      <c r="BT493" s="69"/>
      <c r="BU493" s="69"/>
      <c r="BV493" s="69"/>
      <c r="BW493" s="69"/>
      <c r="BX493" s="69"/>
      <c r="BY493" s="69"/>
      <c r="BZ493" s="69"/>
      <c r="CA493" s="69"/>
      <c r="CB493" s="69"/>
      <c r="CC493" s="69"/>
      <c r="CD493" s="69"/>
      <c r="CE493" s="69"/>
      <c r="CF493" s="69"/>
      <c r="CG493" s="69"/>
      <c r="CH493" s="69"/>
      <c r="CI493" s="69"/>
      <c r="CJ493" s="69"/>
      <c r="CK493" s="69"/>
      <c r="CL493" s="69"/>
      <c r="CM493" s="69"/>
      <c r="CN493" s="69"/>
      <c r="CO493" s="69"/>
      <c r="CP493" s="69"/>
      <c r="CQ493" s="69"/>
      <c r="CR493" s="69"/>
      <c r="CS493" s="69"/>
      <c r="CT493" s="69"/>
      <c r="CU493" s="69"/>
      <c r="CV493" s="69"/>
      <c r="CW493" s="69"/>
      <c r="CX493" s="69"/>
      <c r="CY493" s="69"/>
      <c r="CZ493" s="69"/>
      <c r="DA493" s="69"/>
      <c r="DB493"/>
    </row>
    <row r="494" spans="1:153" s="26" customFormat="1" x14ac:dyDescent="0.25">
      <c r="A494" s="85"/>
      <c r="B494" s="72" t="s">
        <v>34</v>
      </c>
      <c r="C494" s="86"/>
      <c r="D494" s="74">
        <v>2</v>
      </c>
      <c r="E494" s="88">
        <v>2</v>
      </c>
      <c r="F494" s="74"/>
      <c r="G494" s="88"/>
      <c r="H494" s="74"/>
      <c r="I494" s="87"/>
      <c r="J494" s="110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  <c r="AA494" s="69"/>
      <c r="AB494" s="69"/>
      <c r="AC494" s="69"/>
      <c r="AD494" s="69"/>
      <c r="AE494" s="69"/>
      <c r="AF494" s="69"/>
      <c r="AG494" s="69"/>
      <c r="AH494" s="69"/>
      <c r="AI494" s="69"/>
      <c r="AJ494" s="69"/>
      <c r="AK494" s="69"/>
      <c r="AL494" s="69"/>
      <c r="AM494" s="69"/>
      <c r="AN494" s="69"/>
      <c r="AO494" s="69"/>
      <c r="AP494" s="69"/>
      <c r="AQ494" s="69"/>
      <c r="AR494" s="69"/>
      <c r="AS494" s="69"/>
      <c r="AT494" s="69"/>
      <c r="AU494" s="69"/>
      <c r="AV494" s="69"/>
      <c r="AW494" s="69"/>
      <c r="AX494" s="69"/>
      <c r="AY494" s="69"/>
      <c r="AZ494" s="69"/>
      <c r="BA494" s="69"/>
      <c r="BB494" s="69"/>
      <c r="BC494" s="69"/>
      <c r="BD494" s="69"/>
      <c r="BE494" s="69"/>
      <c r="BF494" s="69"/>
      <c r="BG494" s="69"/>
      <c r="BH494" s="69"/>
      <c r="BI494" s="69"/>
      <c r="BJ494" s="69"/>
      <c r="BK494" s="69"/>
      <c r="BL494" s="69"/>
      <c r="BM494" s="69"/>
      <c r="BN494" s="69"/>
      <c r="BO494" s="69"/>
      <c r="BP494" s="69"/>
      <c r="BQ494" s="69"/>
      <c r="BR494" s="69"/>
      <c r="BS494" s="69"/>
      <c r="BT494" s="69"/>
      <c r="BU494" s="69"/>
      <c r="BV494" s="69"/>
      <c r="BW494" s="69"/>
      <c r="BX494" s="69"/>
      <c r="BY494" s="69"/>
      <c r="BZ494" s="69"/>
      <c r="CA494" s="69"/>
      <c r="CB494" s="69"/>
      <c r="CC494" s="69"/>
      <c r="CD494" s="69"/>
      <c r="CE494" s="69"/>
      <c r="CF494" s="69"/>
      <c r="CG494" s="69"/>
      <c r="CH494" s="69"/>
      <c r="CI494" s="69"/>
      <c r="CJ494" s="69"/>
      <c r="CK494" s="69"/>
      <c r="CL494" s="69"/>
      <c r="CM494" s="69"/>
      <c r="CN494" s="69"/>
      <c r="CO494" s="69"/>
      <c r="CP494" s="69"/>
      <c r="CQ494" s="69"/>
      <c r="CR494" s="69"/>
      <c r="CS494" s="69"/>
      <c r="CT494" s="69"/>
      <c r="CU494" s="69"/>
      <c r="CV494" s="69"/>
      <c r="CW494" s="69"/>
      <c r="CX494" s="69"/>
      <c r="CY494" s="69"/>
      <c r="CZ494" s="69"/>
      <c r="DA494" s="69"/>
      <c r="DB494"/>
    </row>
    <row r="495" spans="1:153" s="35" customFormat="1" x14ac:dyDescent="0.25">
      <c r="A495" s="85" t="s">
        <v>102</v>
      </c>
      <c r="B495" s="72"/>
      <c r="C495" s="86">
        <v>130</v>
      </c>
      <c r="D495" s="74"/>
      <c r="E495" s="88"/>
      <c r="F495" s="74">
        <v>4.8</v>
      </c>
      <c r="G495" s="88">
        <v>3.6</v>
      </c>
      <c r="H495" s="74">
        <v>29.4</v>
      </c>
      <c r="I495" s="87">
        <v>169</v>
      </c>
      <c r="J495" s="110" t="s">
        <v>204</v>
      </c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  <c r="AA495" s="96"/>
      <c r="AB495" s="96"/>
      <c r="AC495" s="96"/>
      <c r="AD495" s="96"/>
      <c r="AE495" s="96"/>
      <c r="AF495" s="96"/>
      <c r="AG495" s="96"/>
      <c r="AH495" s="96"/>
      <c r="AI495" s="96"/>
      <c r="AJ495" s="96"/>
      <c r="AK495" s="96"/>
      <c r="AL495" s="96"/>
      <c r="AM495" s="96"/>
      <c r="AN495" s="96"/>
      <c r="AO495" s="96"/>
      <c r="AP495" s="96"/>
      <c r="AQ495" s="96"/>
      <c r="AR495" s="96"/>
      <c r="AS495" s="96"/>
      <c r="AT495" s="96"/>
      <c r="AU495" s="96"/>
      <c r="AV495" s="96"/>
      <c r="AW495" s="96"/>
      <c r="AX495" s="96"/>
      <c r="AY495" s="96"/>
      <c r="AZ495" s="96"/>
      <c r="BA495" s="96"/>
      <c r="BB495" s="96"/>
      <c r="BC495" s="96"/>
      <c r="BD495" s="96"/>
      <c r="BE495" s="96"/>
      <c r="BF495" s="96"/>
      <c r="BG495" s="96"/>
      <c r="BH495" s="96"/>
      <c r="BI495" s="96"/>
      <c r="BJ495" s="96"/>
      <c r="BK495" s="96"/>
      <c r="BL495" s="96"/>
      <c r="BM495" s="96"/>
      <c r="BN495" s="96"/>
      <c r="BO495" s="96"/>
      <c r="BP495" s="96"/>
      <c r="BQ495" s="96"/>
      <c r="BR495" s="96"/>
      <c r="BS495" s="96"/>
      <c r="BT495" s="96"/>
      <c r="BU495" s="96"/>
      <c r="BV495" s="96"/>
      <c r="BW495" s="96"/>
      <c r="BX495" s="96"/>
      <c r="BY495" s="96"/>
      <c r="BZ495" s="96"/>
      <c r="CA495" s="96"/>
      <c r="CB495" s="96"/>
      <c r="CC495" s="96"/>
      <c r="CD495" s="96"/>
      <c r="CE495" s="96"/>
      <c r="CF495" s="96"/>
      <c r="CG495" s="96"/>
      <c r="CH495" s="96"/>
      <c r="CI495" s="96"/>
      <c r="CJ495" s="96"/>
      <c r="CK495" s="96"/>
      <c r="CL495" s="96"/>
      <c r="CM495" s="96"/>
      <c r="CN495" s="96"/>
      <c r="CO495" s="96"/>
      <c r="CP495" s="96"/>
      <c r="CQ495" s="96"/>
      <c r="CR495" s="96"/>
      <c r="CS495" s="96"/>
      <c r="CT495" s="96"/>
      <c r="CU495" s="96"/>
      <c r="CV495" s="96"/>
      <c r="CW495" s="96"/>
      <c r="CX495" s="96"/>
      <c r="CY495" s="96"/>
      <c r="CZ495" s="96"/>
      <c r="DA495" s="96"/>
      <c r="DB495" s="27"/>
      <c r="DC495" s="27"/>
      <c r="DD495" s="27"/>
      <c r="DE495" s="27"/>
      <c r="DF495" s="27"/>
      <c r="DG495" s="27"/>
      <c r="DH495" s="27"/>
      <c r="DI495" s="27"/>
      <c r="DJ495" s="27"/>
      <c r="DK495" s="27"/>
      <c r="DL495" s="27"/>
      <c r="DM495" s="27"/>
      <c r="DN495" s="27"/>
      <c r="DO495" s="27"/>
      <c r="DP495" s="27"/>
      <c r="DQ495" s="27"/>
      <c r="DR495" s="27"/>
      <c r="DS495" s="27"/>
      <c r="DT495" s="27"/>
      <c r="DU495" s="27"/>
      <c r="DV495" s="27"/>
      <c r="DW495" s="27"/>
      <c r="DX495" s="27"/>
      <c r="DY495" s="27"/>
      <c r="DZ495" s="27"/>
      <c r="EA495" s="27"/>
      <c r="EB495" s="27"/>
      <c r="EC495" s="27"/>
      <c r="ED495" s="27"/>
      <c r="EE495" s="27"/>
      <c r="EF495" s="27"/>
      <c r="EG495" s="27"/>
      <c r="EH495" s="27"/>
      <c r="EI495" s="27"/>
      <c r="EJ495" s="27"/>
      <c r="EK495" s="27"/>
      <c r="EL495" s="27"/>
      <c r="EM495" s="27"/>
      <c r="EN495" s="27"/>
      <c r="EO495" s="27"/>
      <c r="EP495" s="27"/>
      <c r="EQ495" s="27"/>
      <c r="ER495" s="27"/>
      <c r="ES495" s="27"/>
      <c r="ET495" s="27"/>
      <c r="EU495" s="27"/>
      <c r="EV495" s="27"/>
      <c r="EW495" s="27"/>
    </row>
    <row r="496" spans="1:153" s="35" customFormat="1" x14ac:dyDescent="0.25">
      <c r="A496" s="85"/>
      <c r="B496" s="72" t="s">
        <v>103</v>
      </c>
      <c r="C496" s="86"/>
      <c r="D496" s="74">
        <v>45.5</v>
      </c>
      <c r="E496" s="88">
        <v>45.5</v>
      </c>
      <c r="F496" s="74"/>
      <c r="G496" s="88"/>
      <c r="H496" s="74"/>
      <c r="I496" s="87"/>
      <c r="J496" s="110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96"/>
      <c r="AB496" s="96"/>
      <c r="AC496" s="96"/>
      <c r="AD496" s="96"/>
      <c r="AE496" s="96"/>
      <c r="AF496" s="96"/>
      <c r="AG496" s="96"/>
      <c r="AH496" s="96"/>
      <c r="AI496" s="96"/>
      <c r="AJ496" s="96"/>
      <c r="AK496" s="96"/>
      <c r="AL496" s="96"/>
      <c r="AM496" s="96"/>
      <c r="AN496" s="96"/>
      <c r="AO496" s="96"/>
      <c r="AP496" s="96"/>
      <c r="AQ496" s="96"/>
      <c r="AR496" s="96"/>
      <c r="AS496" s="96"/>
      <c r="AT496" s="96"/>
      <c r="AU496" s="96"/>
      <c r="AV496" s="96"/>
      <c r="AW496" s="96"/>
      <c r="AX496" s="96"/>
      <c r="AY496" s="96"/>
      <c r="AZ496" s="96"/>
      <c r="BA496" s="96"/>
      <c r="BB496" s="96"/>
      <c r="BC496" s="96"/>
      <c r="BD496" s="96"/>
      <c r="BE496" s="96"/>
      <c r="BF496" s="96"/>
      <c r="BG496" s="96"/>
      <c r="BH496" s="96"/>
      <c r="BI496" s="96"/>
      <c r="BJ496" s="96"/>
      <c r="BK496" s="96"/>
      <c r="BL496" s="96"/>
      <c r="BM496" s="96"/>
      <c r="BN496" s="96"/>
      <c r="BO496" s="96"/>
      <c r="BP496" s="96"/>
      <c r="BQ496" s="96"/>
      <c r="BR496" s="96"/>
      <c r="BS496" s="96"/>
      <c r="BT496" s="96"/>
      <c r="BU496" s="96"/>
      <c r="BV496" s="96"/>
      <c r="BW496" s="96"/>
      <c r="BX496" s="96"/>
      <c r="BY496" s="96"/>
      <c r="BZ496" s="96"/>
      <c r="CA496" s="96"/>
      <c r="CB496" s="96"/>
      <c r="CC496" s="96"/>
      <c r="CD496" s="96"/>
      <c r="CE496" s="96"/>
      <c r="CF496" s="96"/>
      <c r="CG496" s="96"/>
      <c r="CH496" s="96"/>
      <c r="CI496" s="96"/>
      <c r="CJ496" s="96"/>
      <c r="CK496" s="96"/>
      <c r="CL496" s="96"/>
      <c r="CM496" s="96"/>
      <c r="CN496" s="96"/>
      <c r="CO496" s="96"/>
      <c r="CP496" s="96"/>
      <c r="CQ496" s="96"/>
      <c r="CR496" s="96"/>
      <c r="CS496" s="96"/>
      <c r="CT496" s="96"/>
      <c r="CU496" s="96"/>
      <c r="CV496" s="96"/>
      <c r="CW496" s="96"/>
      <c r="CX496" s="96"/>
      <c r="CY496" s="96"/>
      <c r="CZ496" s="96"/>
      <c r="DA496" s="96"/>
      <c r="DB496" s="27"/>
      <c r="DC496" s="27"/>
      <c r="DD496" s="27"/>
      <c r="DE496" s="27"/>
      <c r="DF496" s="27"/>
      <c r="DG496" s="27"/>
      <c r="DH496" s="27"/>
      <c r="DI496" s="27"/>
      <c r="DJ496" s="27"/>
      <c r="DK496" s="27"/>
      <c r="DL496" s="27"/>
      <c r="DM496" s="27"/>
      <c r="DN496" s="27"/>
      <c r="DO496" s="27"/>
      <c r="DP496" s="27"/>
      <c r="DQ496" s="27"/>
      <c r="DR496" s="27"/>
      <c r="DS496" s="27"/>
      <c r="DT496" s="27"/>
      <c r="DU496" s="27"/>
      <c r="DV496" s="27"/>
      <c r="DW496" s="27"/>
      <c r="DX496" s="27"/>
      <c r="DY496" s="27"/>
      <c r="DZ496" s="27"/>
      <c r="EA496" s="27"/>
      <c r="EB496" s="27"/>
      <c r="EC496" s="27"/>
      <c r="ED496" s="27"/>
      <c r="EE496" s="27"/>
      <c r="EF496" s="27"/>
      <c r="EG496" s="27"/>
      <c r="EH496" s="27"/>
      <c r="EI496" s="27"/>
      <c r="EJ496" s="27"/>
      <c r="EK496" s="27"/>
      <c r="EL496" s="27"/>
      <c r="EM496" s="27"/>
      <c r="EN496" s="27"/>
      <c r="EO496" s="27"/>
      <c r="EP496" s="27"/>
      <c r="EQ496" s="27"/>
      <c r="ER496" s="27"/>
      <c r="ES496" s="27"/>
      <c r="ET496" s="27"/>
      <c r="EU496" s="27"/>
      <c r="EV496" s="27"/>
      <c r="EW496" s="27"/>
    </row>
    <row r="497" spans="1:153" s="35" customFormat="1" x14ac:dyDescent="0.25">
      <c r="A497" s="85"/>
      <c r="B497" s="72" t="s">
        <v>20</v>
      </c>
      <c r="C497" s="86"/>
      <c r="D497" s="74">
        <v>2.6</v>
      </c>
      <c r="E497" s="88">
        <v>2.6</v>
      </c>
      <c r="F497" s="74"/>
      <c r="G497" s="88"/>
      <c r="H497" s="74"/>
      <c r="I497" s="87"/>
      <c r="J497" s="110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  <c r="AA497" s="96"/>
      <c r="AB497" s="96"/>
      <c r="AC497" s="96"/>
      <c r="AD497" s="96"/>
      <c r="AE497" s="96"/>
      <c r="AF497" s="96"/>
      <c r="AG497" s="96"/>
      <c r="AH497" s="96"/>
      <c r="AI497" s="96"/>
      <c r="AJ497" s="96"/>
      <c r="AK497" s="96"/>
      <c r="AL497" s="96"/>
      <c r="AM497" s="96"/>
      <c r="AN497" s="96"/>
      <c r="AO497" s="96"/>
      <c r="AP497" s="96"/>
      <c r="AQ497" s="96"/>
      <c r="AR497" s="96"/>
      <c r="AS497" s="96"/>
      <c r="AT497" s="96"/>
      <c r="AU497" s="96"/>
      <c r="AV497" s="96"/>
      <c r="AW497" s="96"/>
      <c r="AX497" s="96"/>
      <c r="AY497" s="96"/>
      <c r="AZ497" s="96"/>
      <c r="BA497" s="96"/>
      <c r="BB497" s="96"/>
      <c r="BC497" s="96"/>
      <c r="BD497" s="96"/>
      <c r="BE497" s="96"/>
      <c r="BF497" s="96"/>
      <c r="BG497" s="96"/>
      <c r="BH497" s="96"/>
      <c r="BI497" s="96"/>
      <c r="BJ497" s="96"/>
      <c r="BK497" s="96"/>
      <c r="BL497" s="96"/>
      <c r="BM497" s="96"/>
      <c r="BN497" s="96"/>
      <c r="BO497" s="96"/>
      <c r="BP497" s="96"/>
      <c r="BQ497" s="96"/>
      <c r="BR497" s="96"/>
      <c r="BS497" s="96"/>
      <c r="BT497" s="96"/>
      <c r="BU497" s="96"/>
      <c r="BV497" s="96"/>
      <c r="BW497" s="96"/>
      <c r="BX497" s="96"/>
      <c r="BY497" s="96"/>
      <c r="BZ497" s="96"/>
      <c r="CA497" s="96"/>
      <c r="CB497" s="96"/>
      <c r="CC497" s="96"/>
      <c r="CD497" s="96"/>
      <c r="CE497" s="96"/>
      <c r="CF497" s="96"/>
      <c r="CG497" s="96"/>
      <c r="CH497" s="96"/>
      <c r="CI497" s="96"/>
      <c r="CJ497" s="96"/>
      <c r="CK497" s="96"/>
      <c r="CL497" s="96"/>
      <c r="CM497" s="96"/>
      <c r="CN497" s="96"/>
      <c r="CO497" s="96"/>
      <c r="CP497" s="96"/>
      <c r="CQ497" s="96"/>
      <c r="CR497" s="96"/>
      <c r="CS497" s="96"/>
      <c r="CT497" s="96"/>
      <c r="CU497" s="96"/>
      <c r="CV497" s="96"/>
      <c r="CW497" s="96"/>
      <c r="CX497" s="96"/>
      <c r="CY497" s="96"/>
      <c r="CZ497" s="96"/>
      <c r="DA497" s="96"/>
      <c r="DB497" s="27"/>
      <c r="DC497" s="27"/>
      <c r="DD497" s="27"/>
      <c r="DE497" s="27"/>
      <c r="DF497" s="27"/>
      <c r="DG497" s="27"/>
      <c r="DH497" s="27"/>
      <c r="DI497" s="27"/>
      <c r="DJ497" s="27"/>
      <c r="DK497" s="27"/>
      <c r="DL497" s="27"/>
      <c r="DM497" s="27"/>
      <c r="DN497" s="27"/>
      <c r="DO497" s="27"/>
      <c r="DP497" s="27"/>
      <c r="DQ497" s="27"/>
      <c r="DR497" s="27"/>
      <c r="DS497" s="27"/>
      <c r="DT497" s="27"/>
      <c r="DU497" s="27"/>
      <c r="DV497" s="27"/>
      <c r="DW497" s="27"/>
      <c r="DX497" s="27"/>
      <c r="DY497" s="27"/>
      <c r="DZ497" s="27"/>
      <c r="EA497" s="27"/>
      <c r="EB497" s="27"/>
      <c r="EC497" s="27"/>
      <c r="ED497" s="27"/>
      <c r="EE497" s="27"/>
      <c r="EF497" s="27"/>
      <c r="EG497" s="27"/>
      <c r="EH497" s="27"/>
      <c r="EI497" s="27"/>
      <c r="EJ497" s="27"/>
      <c r="EK497" s="27"/>
      <c r="EL497" s="27"/>
      <c r="EM497" s="27"/>
      <c r="EN497" s="27"/>
      <c r="EO497" s="27"/>
      <c r="EP497" s="27"/>
      <c r="EQ497" s="27"/>
      <c r="ER497" s="27"/>
      <c r="ES497" s="27"/>
      <c r="ET497" s="27"/>
      <c r="EU497" s="27"/>
      <c r="EV497" s="27"/>
      <c r="EW497" s="27"/>
    </row>
    <row r="498" spans="1:153" s="35" customFormat="1" x14ac:dyDescent="0.25">
      <c r="A498" s="85"/>
      <c r="B498" s="72" t="s">
        <v>19</v>
      </c>
      <c r="C498" s="86"/>
      <c r="D498" s="74">
        <v>0.7</v>
      </c>
      <c r="E498" s="88">
        <v>0.7</v>
      </c>
      <c r="F498" s="74"/>
      <c r="G498" s="88"/>
      <c r="H498" s="74"/>
      <c r="I498" s="87"/>
      <c r="J498" s="110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96"/>
      <c r="AB498" s="96"/>
      <c r="AC498" s="96"/>
      <c r="AD498" s="96"/>
      <c r="AE498" s="96"/>
      <c r="AF498" s="96"/>
      <c r="AG498" s="96"/>
      <c r="AH498" s="96"/>
      <c r="AI498" s="96"/>
      <c r="AJ498" s="96"/>
      <c r="AK498" s="96"/>
      <c r="AL498" s="96"/>
      <c r="AM498" s="96"/>
      <c r="AN498" s="96"/>
      <c r="AO498" s="96"/>
      <c r="AP498" s="96"/>
      <c r="AQ498" s="96"/>
      <c r="AR498" s="96"/>
      <c r="AS498" s="96"/>
      <c r="AT498" s="96"/>
      <c r="AU498" s="96"/>
      <c r="AV498" s="96"/>
      <c r="AW498" s="96"/>
      <c r="AX498" s="96"/>
      <c r="AY498" s="96"/>
      <c r="AZ498" s="96"/>
      <c r="BA498" s="96"/>
      <c r="BB498" s="96"/>
      <c r="BC498" s="96"/>
      <c r="BD498" s="96"/>
      <c r="BE498" s="96"/>
      <c r="BF498" s="96"/>
      <c r="BG498" s="96"/>
      <c r="BH498" s="96"/>
      <c r="BI498" s="96"/>
      <c r="BJ498" s="96"/>
      <c r="BK498" s="96"/>
      <c r="BL498" s="96"/>
      <c r="BM498" s="96"/>
      <c r="BN498" s="96"/>
      <c r="BO498" s="96"/>
      <c r="BP498" s="96"/>
      <c r="BQ498" s="96"/>
      <c r="BR498" s="96"/>
      <c r="BS498" s="96"/>
      <c r="BT498" s="96"/>
      <c r="BU498" s="96"/>
      <c r="BV498" s="96"/>
      <c r="BW498" s="96"/>
      <c r="BX498" s="96"/>
      <c r="BY498" s="96"/>
      <c r="BZ498" s="96"/>
      <c r="CA498" s="96"/>
      <c r="CB498" s="96"/>
      <c r="CC498" s="96"/>
      <c r="CD498" s="96"/>
      <c r="CE498" s="96"/>
      <c r="CF498" s="96"/>
      <c r="CG498" s="96"/>
      <c r="CH498" s="96"/>
      <c r="CI498" s="96"/>
      <c r="CJ498" s="96"/>
      <c r="CK498" s="96"/>
      <c r="CL498" s="96"/>
      <c r="CM498" s="96"/>
      <c r="CN498" s="96"/>
      <c r="CO498" s="96"/>
      <c r="CP498" s="96"/>
      <c r="CQ498" s="96"/>
      <c r="CR498" s="96"/>
      <c r="CS498" s="96"/>
      <c r="CT498" s="96"/>
      <c r="CU498" s="96"/>
      <c r="CV498" s="96"/>
      <c r="CW498" s="96"/>
      <c r="CX498" s="96"/>
      <c r="CY498" s="96"/>
      <c r="CZ498" s="96"/>
      <c r="DA498" s="96"/>
      <c r="DB498" s="27"/>
      <c r="DC498" s="27"/>
      <c r="DD498" s="27"/>
      <c r="DE498" s="27"/>
      <c r="DF498" s="27"/>
      <c r="DG498" s="27"/>
      <c r="DH498" s="27"/>
      <c r="DI498" s="27"/>
      <c r="DJ498" s="27"/>
      <c r="DK498" s="27"/>
      <c r="DL498" s="27"/>
      <c r="DM498" s="27"/>
      <c r="DN498" s="27"/>
      <c r="DO498" s="27"/>
      <c r="DP498" s="27"/>
      <c r="DQ498" s="27"/>
      <c r="DR498" s="27"/>
      <c r="DS498" s="27"/>
      <c r="DT498" s="27"/>
      <c r="DU498" s="27"/>
      <c r="DV498" s="27"/>
      <c r="DW498" s="27"/>
      <c r="DX498" s="27"/>
      <c r="DY498" s="27"/>
      <c r="DZ498" s="27"/>
      <c r="EA498" s="27"/>
      <c r="EB498" s="27"/>
      <c r="EC498" s="27"/>
      <c r="ED498" s="27"/>
      <c r="EE498" s="27"/>
      <c r="EF498" s="27"/>
      <c r="EG498" s="27"/>
      <c r="EH498" s="27"/>
      <c r="EI498" s="27"/>
      <c r="EJ498" s="27"/>
      <c r="EK498" s="27"/>
      <c r="EL498" s="27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</row>
    <row r="499" spans="1:153" s="35" customFormat="1" x14ac:dyDescent="0.25">
      <c r="A499" s="85"/>
      <c r="B499" s="137" t="s">
        <v>17</v>
      </c>
      <c r="C499" s="86"/>
      <c r="D499" s="74">
        <v>174</v>
      </c>
      <c r="E499" s="88">
        <v>174</v>
      </c>
      <c r="F499" s="74"/>
      <c r="G499" s="88"/>
      <c r="H499" s="74"/>
      <c r="I499" s="87"/>
      <c r="J499" s="110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  <c r="AA499" s="96"/>
      <c r="AB499" s="96"/>
      <c r="AC499" s="96"/>
      <c r="AD499" s="96"/>
      <c r="AE499" s="96"/>
      <c r="AF499" s="96"/>
      <c r="AG499" s="96"/>
      <c r="AH499" s="96"/>
      <c r="AI499" s="96"/>
      <c r="AJ499" s="96"/>
      <c r="AK499" s="96"/>
      <c r="AL499" s="96"/>
      <c r="AM499" s="96"/>
      <c r="AN499" s="96"/>
      <c r="AO499" s="96"/>
      <c r="AP499" s="96"/>
      <c r="AQ499" s="96"/>
      <c r="AR499" s="96"/>
      <c r="AS499" s="96"/>
      <c r="AT499" s="96"/>
      <c r="AU499" s="96"/>
      <c r="AV499" s="96"/>
      <c r="AW499" s="96"/>
      <c r="AX499" s="96"/>
      <c r="AY499" s="96"/>
      <c r="AZ499" s="96"/>
      <c r="BA499" s="96"/>
      <c r="BB499" s="96"/>
      <c r="BC499" s="96"/>
      <c r="BD499" s="96"/>
      <c r="BE499" s="96"/>
      <c r="BF499" s="96"/>
      <c r="BG499" s="96"/>
      <c r="BH499" s="96"/>
      <c r="BI499" s="96"/>
      <c r="BJ499" s="96"/>
      <c r="BK499" s="96"/>
      <c r="BL499" s="96"/>
      <c r="BM499" s="96"/>
      <c r="BN499" s="96"/>
      <c r="BO499" s="96"/>
      <c r="BP499" s="96"/>
      <c r="BQ499" s="96"/>
      <c r="BR499" s="96"/>
      <c r="BS499" s="96"/>
      <c r="BT499" s="96"/>
      <c r="BU499" s="96"/>
      <c r="BV499" s="96"/>
      <c r="BW499" s="96"/>
      <c r="BX499" s="96"/>
      <c r="BY499" s="96"/>
      <c r="BZ499" s="96"/>
      <c r="CA499" s="96"/>
      <c r="CB499" s="96"/>
      <c r="CC499" s="96"/>
      <c r="CD499" s="96"/>
      <c r="CE499" s="96"/>
      <c r="CF499" s="96"/>
      <c r="CG499" s="96"/>
      <c r="CH499" s="96"/>
      <c r="CI499" s="96"/>
      <c r="CJ499" s="96"/>
      <c r="CK499" s="96"/>
      <c r="CL499" s="96"/>
      <c r="CM499" s="96"/>
      <c r="CN499" s="96"/>
      <c r="CO499" s="96"/>
      <c r="CP499" s="96"/>
      <c r="CQ499" s="96"/>
      <c r="CR499" s="96"/>
      <c r="CS499" s="96"/>
      <c r="CT499" s="96"/>
      <c r="CU499" s="96"/>
      <c r="CV499" s="96"/>
      <c r="CW499" s="96"/>
      <c r="CX499" s="96"/>
      <c r="CY499" s="96"/>
      <c r="CZ499" s="96"/>
      <c r="DA499" s="96"/>
      <c r="DB499" s="27"/>
      <c r="DC499" s="27"/>
      <c r="DD499" s="27"/>
      <c r="DE499" s="27"/>
      <c r="DF499" s="27"/>
      <c r="DG499" s="27"/>
      <c r="DH499" s="27"/>
      <c r="DI499" s="27"/>
      <c r="DJ499" s="27"/>
      <c r="DK499" s="27"/>
      <c r="DL499" s="27"/>
      <c r="DM499" s="27"/>
      <c r="DN499" s="27"/>
      <c r="DO499" s="27"/>
      <c r="DP499" s="27"/>
      <c r="DQ499" s="27"/>
      <c r="DR499" s="27"/>
      <c r="DS499" s="27"/>
      <c r="DT499" s="27"/>
      <c r="DU499" s="27"/>
      <c r="DV499" s="27"/>
      <c r="DW499" s="27"/>
      <c r="DX499" s="27"/>
      <c r="DY499" s="27"/>
      <c r="DZ499" s="27"/>
      <c r="EA499" s="27"/>
      <c r="EB499" s="27"/>
      <c r="EC499" s="27"/>
      <c r="ED499" s="27"/>
      <c r="EE499" s="27"/>
      <c r="EF499" s="27"/>
      <c r="EG499" s="27"/>
      <c r="EH499" s="27"/>
      <c r="EI499" s="27"/>
      <c r="EJ499" s="27"/>
      <c r="EK499" s="27"/>
      <c r="EL499" s="27"/>
      <c r="EM499" s="27"/>
      <c r="EN499" s="27"/>
      <c r="EO499" s="27"/>
      <c r="EP499" s="27"/>
      <c r="EQ499" s="27"/>
      <c r="ER499" s="27"/>
      <c r="ES499" s="27"/>
      <c r="ET499" s="27"/>
      <c r="EU499" s="27"/>
      <c r="EV499" s="27"/>
      <c r="EW499" s="27"/>
    </row>
    <row r="500" spans="1:153" s="58" customFormat="1" x14ac:dyDescent="0.25">
      <c r="A500" s="85" t="s">
        <v>331</v>
      </c>
      <c r="B500" s="72"/>
      <c r="C500" s="86">
        <v>180</v>
      </c>
      <c r="D500" s="74"/>
      <c r="E500" s="88"/>
      <c r="F500" s="87"/>
      <c r="G500" s="88"/>
      <c r="H500" s="74">
        <v>10</v>
      </c>
      <c r="I500" s="87">
        <v>40</v>
      </c>
      <c r="J500" s="110" t="s">
        <v>336</v>
      </c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  <c r="BB500" s="62"/>
      <c r="BC500" s="62"/>
      <c r="BD500" s="62"/>
      <c r="BE500" s="62"/>
      <c r="BF500" s="62"/>
      <c r="BG500" s="62"/>
      <c r="BH500" s="62"/>
      <c r="BI500" s="62"/>
      <c r="BJ500" s="62"/>
      <c r="BK500" s="62"/>
      <c r="BL500" s="62"/>
      <c r="BM500" s="62"/>
      <c r="BN500" s="62"/>
      <c r="BO500" s="62"/>
      <c r="BP500" s="62"/>
      <c r="BQ500" s="62"/>
      <c r="BR500" s="62"/>
      <c r="BS500" s="62"/>
      <c r="BT500" s="62"/>
      <c r="BU500" s="62"/>
      <c r="BV500" s="62"/>
      <c r="BW500" s="62"/>
      <c r="BX500" s="62"/>
      <c r="BY500" s="62"/>
      <c r="BZ500" s="62"/>
      <c r="CA500" s="62"/>
      <c r="CB500" s="62"/>
      <c r="CC500" s="62"/>
      <c r="CD500" s="62"/>
      <c r="CE500" s="62"/>
      <c r="CF500" s="62"/>
      <c r="CG500" s="62"/>
      <c r="CH500" s="62"/>
      <c r="CI500" s="62"/>
      <c r="CJ500" s="62"/>
      <c r="CK500" s="62"/>
      <c r="CL500" s="62"/>
      <c r="CM500" s="62"/>
      <c r="CN500" s="62"/>
      <c r="CO500" s="62"/>
      <c r="CP500" s="62"/>
      <c r="CQ500" s="62"/>
      <c r="CR500" s="62"/>
      <c r="CS500" s="62"/>
      <c r="CT500" s="62"/>
      <c r="CU500" s="62"/>
      <c r="CV500" s="62"/>
      <c r="CW500" s="62"/>
      <c r="CX500" s="62"/>
      <c r="CY500" s="62"/>
      <c r="CZ500" s="62"/>
      <c r="DA500" s="62"/>
      <c r="DB500" s="56"/>
    </row>
    <row r="501" spans="1:153" s="58" customFormat="1" x14ac:dyDescent="0.25">
      <c r="A501" s="85"/>
      <c r="B501" s="72" t="s">
        <v>70</v>
      </c>
      <c r="C501" s="86"/>
      <c r="D501" s="74">
        <v>21.6</v>
      </c>
      <c r="E501" s="88">
        <v>21.6</v>
      </c>
      <c r="F501" s="87"/>
      <c r="G501" s="88"/>
      <c r="H501" s="74"/>
      <c r="I501" s="87"/>
      <c r="J501" s="110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  <c r="BB501" s="62"/>
      <c r="BC501" s="62"/>
      <c r="BD501" s="62"/>
      <c r="BE501" s="62"/>
      <c r="BF501" s="62"/>
      <c r="BG501" s="62"/>
      <c r="BH501" s="62"/>
      <c r="BI501" s="62"/>
      <c r="BJ501" s="62"/>
      <c r="BK501" s="62"/>
      <c r="BL501" s="62"/>
      <c r="BM501" s="62"/>
      <c r="BN501" s="62"/>
      <c r="BO501" s="62"/>
      <c r="BP501" s="62"/>
      <c r="BQ501" s="62"/>
      <c r="BR501" s="62"/>
      <c r="BS501" s="62"/>
      <c r="BT501" s="62"/>
      <c r="BU501" s="62"/>
      <c r="BV501" s="62"/>
      <c r="BW501" s="62"/>
      <c r="BX501" s="62"/>
      <c r="BY501" s="62"/>
      <c r="BZ501" s="62"/>
      <c r="CA501" s="62"/>
      <c r="CB501" s="62"/>
      <c r="CC501" s="62"/>
      <c r="CD501" s="62"/>
      <c r="CE501" s="62"/>
      <c r="CF501" s="62"/>
      <c r="CG501" s="62"/>
      <c r="CH501" s="62"/>
      <c r="CI501" s="62"/>
      <c r="CJ501" s="62"/>
      <c r="CK501" s="62"/>
      <c r="CL501" s="62"/>
      <c r="CM501" s="62"/>
      <c r="CN501" s="62"/>
      <c r="CO501" s="62"/>
      <c r="CP501" s="62"/>
      <c r="CQ501" s="62"/>
      <c r="CR501" s="62"/>
      <c r="CS501" s="62"/>
      <c r="CT501" s="62"/>
      <c r="CU501" s="62"/>
      <c r="CV501" s="62"/>
      <c r="CW501" s="62"/>
      <c r="CX501" s="62"/>
      <c r="CY501" s="62"/>
      <c r="CZ501" s="62"/>
      <c r="DA501" s="62"/>
      <c r="DB501" s="56"/>
    </row>
    <row r="502" spans="1:153" s="58" customFormat="1" x14ac:dyDescent="0.25">
      <c r="A502" s="85"/>
      <c r="B502" s="72" t="s">
        <v>52</v>
      </c>
      <c r="C502" s="86"/>
      <c r="D502" s="74">
        <v>180</v>
      </c>
      <c r="E502" s="88">
        <v>180</v>
      </c>
      <c r="F502" s="87"/>
      <c r="G502" s="88"/>
      <c r="H502" s="74"/>
      <c r="I502" s="87"/>
      <c r="J502" s="110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  <c r="BB502" s="62"/>
      <c r="BC502" s="62"/>
      <c r="BD502" s="62"/>
      <c r="BE502" s="62"/>
      <c r="BF502" s="62"/>
      <c r="BG502" s="62"/>
      <c r="BH502" s="62"/>
      <c r="BI502" s="62"/>
      <c r="BJ502" s="62"/>
      <c r="BK502" s="62"/>
      <c r="BL502" s="62"/>
      <c r="BM502" s="62"/>
      <c r="BN502" s="62"/>
      <c r="BO502" s="62"/>
      <c r="BP502" s="62"/>
      <c r="BQ502" s="62"/>
      <c r="BR502" s="62"/>
      <c r="BS502" s="62"/>
      <c r="BT502" s="62"/>
      <c r="BU502" s="62"/>
      <c r="BV502" s="62"/>
      <c r="BW502" s="62"/>
      <c r="BX502" s="62"/>
      <c r="BY502" s="62"/>
      <c r="BZ502" s="62"/>
      <c r="CA502" s="62"/>
      <c r="CB502" s="62"/>
      <c r="CC502" s="62"/>
      <c r="CD502" s="62"/>
      <c r="CE502" s="62"/>
      <c r="CF502" s="62"/>
      <c r="CG502" s="62"/>
      <c r="CH502" s="62"/>
      <c r="CI502" s="62"/>
      <c r="CJ502" s="62"/>
      <c r="CK502" s="62"/>
      <c r="CL502" s="62"/>
      <c r="CM502" s="62"/>
      <c r="CN502" s="62"/>
      <c r="CO502" s="62"/>
      <c r="CP502" s="62"/>
      <c r="CQ502" s="62"/>
      <c r="CR502" s="62"/>
      <c r="CS502" s="62"/>
      <c r="CT502" s="62"/>
      <c r="CU502" s="62"/>
      <c r="CV502" s="62"/>
      <c r="CW502" s="62"/>
      <c r="CX502" s="62"/>
      <c r="CY502" s="62"/>
      <c r="CZ502" s="62"/>
      <c r="DA502" s="62"/>
      <c r="DB502" s="56"/>
    </row>
    <row r="503" spans="1:153" s="58" customFormat="1" x14ac:dyDescent="0.25">
      <c r="A503" s="85"/>
      <c r="B503" s="72" t="s">
        <v>18</v>
      </c>
      <c r="C503" s="86"/>
      <c r="D503" s="74">
        <v>5</v>
      </c>
      <c r="E503" s="88">
        <v>5</v>
      </c>
      <c r="F503" s="87"/>
      <c r="G503" s="88"/>
      <c r="H503" s="74"/>
      <c r="I503" s="87"/>
      <c r="J503" s="110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  <c r="BB503" s="62"/>
      <c r="BC503" s="62"/>
      <c r="BD503" s="62"/>
      <c r="BE503" s="62"/>
      <c r="BF503" s="62"/>
      <c r="BG503" s="62"/>
      <c r="BH503" s="62"/>
      <c r="BI503" s="62"/>
      <c r="BJ503" s="62"/>
      <c r="BK503" s="62"/>
      <c r="BL503" s="62"/>
      <c r="BM503" s="62"/>
      <c r="BN503" s="62"/>
      <c r="BO503" s="62"/>
      <c r="BP503" s="62"/>
      <c r="BQ503" s="62"/>
      <c r="BR503" s="62"/>
      <c r="BS503" s="62"/>
      <c r="BT503" s="62"/>
      <c r="BU503" s="62"/>
      <c r="BV503" s="62"/>
      <c r="BW503" s="62"/>
      <c r="BX503" s="62"/>
      <c r="BY503" s="62"/>
      <c r="BZ503" s="62"/>
      <c r="CA503" s="62"/>
      <c r="CB503" s="62"/>
      <c r="CC503" s="62"/>
      <c r="CD503" s="62"/>
      <c r="CE503" s="62"/>
      <c r="CF503" s="62"/>
      <c r="CG503" s="62"/>
      <c r="CH503" s="62"/>
      <c r="CI503" s="62"/>
      <c r="CJ503" s="62"/>
      <c r="CK503" s="62"/>
      <c r="CL503" s="62"/>
      <c r="CM503" s="62"/>
      <c r="CN503" s="62"/>
      <c r="CO503" s="62"/>
      <c r="CP503" s="62"/>
      <c r="CQ503" s="62"/>
      <c r="CR503" s="62"/>
      <c r="CS503" s="62"/>
      <c r="CT503" s="62"/>
      <c r="CU503" s="62"/>
      <c r="CV503" s="62"/>
      <c r="CW503" s="62"/>
      <c r="CX503" s="62"/>
      <c r="CY503" s="62"/>
      <c r="CZ503" s="62"/>
      <c r="DA503" s="62"/>
      <c r="DB503" s="56"/>
    </row>
    <row r="504" spans="1:153" ht="16.5" thickBot="1" x14ac:dyDescent="0.3">
      <c r="A504" s="127" t="s">
        <v>46</v>
      </c>
      <c r="B504" s="128"/>
      <c r="C504" s="129">
        <v>37.5</v>
      </c>
      <c r="D504" s="130">
        <v>37.5</v>
      </c>
      <c r="E504" s="130">
        <v>37.5</v>
      </c>
      <c r="F504" s="131">
        <v>1.8</v>
      </c>
      <c r="G504" s="131">
        <v>0.4</v>
      </c>
      <c r="H504" s="131">
        <v>18</v>
      </c>
      <c r="I504" s="131">
        <v>82.5</v>
      </c>
      <c r="J504" s="246"/>
    </row>
    <row r="505" spans="1:153" ht="23.25" customHeight="1" thickBot="1" x14ac:dyDescent="0.3">
      <c r="A505" s="100" t="s">
        <v>26</v>
      </c>
      <c r="B505" s="101"/>
      <c r="C505" s="102">
        <v>687.5</v>
      </c>
      <c r="D505" s="132"/>
      <c r="E505" s="83"/>
      <c r="F505" s="132">
        <f>SUM(F470:F504)</f>
        <v>18.86</v>
      </c>
      <c r="G505" s="132">
        <f>SUM(G470:G504)</f>
        <v>21.5</v>
      </c>
      <c r="H505" s="132">
        <f>SUM(H470:H504)</f>
        <v>91.7</v>
      </c>
      <c r="I505" s="132">
        <f>SUM(I470:I504)</f>
        <v>636</v>
      </c>
      <c r="J505" s="252"/>
    </row>
    <row r="506" spans="1:153" x14ac:dyDescent="0.25">
      <c r="B506" s="64" t="s">
        <v>47</v>
      </c>
      <c r="C506" s="86"/>
      <c r="D506" s="72"/>
      <c r="E506" s="88"/>
      <c r="G506" s="88"/>
      <c r="I506" s="88"/>
      <c r="J506" s="250"/>
    </row>
    <row r="507" spans="1:153" s="54" customFormat="1" x14ac:dyDescent="0.25">
      <c r="A507" s="85" t="s">
        <v>344</v>
      </c>
      <c r="B507" s="196"/>
      <c r="C507" s="136">
        <v>50</v>
      </c>
      <c r="D507" s="103"/>
      <c r="E507" s="86"/>
      <c r="F507" s="111">
        <v>3.8</v>
      </c>
      <c r="G507" s="111">
        <v>4.8</v>
      </c>
      <c r="H507" s="86">
        <v>22.3</v>
      </c>
      <c r="I507" s="111">
        <v>148</v>
      </c>
      <c r="J507" s="110" t="s">
        <v>347</v>
      </c>
      <c r="K507" s="170"/>
      <c r="L507" s="170"/>
      <c r="M507" s="165"/>
      <c r="N507" s="165"/>
      <c r="O507" s="165"/>
      <c r="P507" s="165"/>
      <c r="Q507" s="165"/>
      <c r="R507" s="165"/>
      <c r="S507" s="165"/>
      <c r="T507" s="165"/>
      <c r="U507" s="165"/>
      <c r="V507" s="165"/>
      <c r="W507" s="165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65"/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5"/>
      <c r="AX507" s="165"/>
      <c r="AY507" s="165"/>
      <c r="AZ507" s="165"/>
      <c r="BA507" s="165"/>
      <c r="BB507" s="165"/>
      <c r="BC507" s="165"/>
      <c r="BD507" s="165"/>
      <c r="BE507" s="165"/>
      <c r="BF507" s="165"/>
      <c r="BG507" s="165"/>
      <c r="BH507" s="165"/>
      <c r="BI507" s="165"/>
      <c r="BJ507" s="165"/>
      <c r="BK507" s="165"/>
      <c r="BL507" s="165"/>
      <c r="BM507" s="165"/>
      <c r="BN507" s="165"/>
      <c r="BO507" s="165"/>
      <c r="BP507" s="165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5"/>
      <c r="CA507" s="165"/>
      <c r="CB507" s="165"/>
      <c r="CC507" s="165"/>
      <c r="CD507" s="165"/>
      <c r="CE507" s="165"/>
      <c r="CF507" s="165"/>
      <c r="CG507" s="165"/>
      <c r="CH507" s="165"/>
      <c r="CI507" s="165"/>
      <c r="CJ507" s="165"/>
      <c r="CK507" s="165"/>
      <c r="CL507" s="165"/>
      <c r="CM507" s="165"/>
      <c r="CN507" s="165"/>
      <c r="CO507" s="165"/>
      <c r="CP507" s="165"/>
      <c r="CQ507" s="165"/>
      <c r="CR507" s="165"/>
      <c r="CS507" s="165"/>
      <c r="CT507" s="165"/>
      <c r="CU507" s="165"/>
      <c r="CV507" s="165"/>
      <c r="CW507" s="165"/>
      <c r="CX507" s="165"/>
      <c r="CY507" s="165"/>
      <c r="CZ507" s="165"/>
      <c r="DA507" s="165"/>
      <c r="DB507" s="28"/>
    </row>
    <row r="508" spans="1:153" s="54" customFormat="1" x14ac:dyDescent="0.25">
      <c r="A508" s="85"/>
      <c r="B508" s="196" t="s">
        <v>43</v>
      </c>
      <c r="C508" s="195"/>
      <c r="D508" s="103">
        <v>30</v>
      </c>
      <c r="E508" s="86">
        <v>30</v>
      </c>
      <c r="F508" s="111"/>
      <c r="G508" s="111"/>
      <c r="H508" s="86"/>
      <c r="I508" s="111"/>
      <c r="J508" s="110"/>
      <c r="K508" s="170"/>
      <c r="L508" s="170"/>
      <c r="M508" s="165"/>
      <c r="N508" s="165"/>
      <c r="O508" s="165"/>
      <c r="P508" s="165"/>
      <c r="Q508" s="165"/>
      <c r="R508" s="165"/>
      <c r="S508" s="165"/>
      <c r="T508" s="165"/>
      <c r="U508" s="165"/>
      <c r="V508" s="165"/>
      <c r="W508" s="165"/>
      <c r="X508" s="165"/>
      <c r="Y508" s="165"/>
      <c r="Z508" s="165"/>
      <c r="AA508" s="165"/>
      <c r="AB508" s="165"/>
      <c r="AC508" s="165"/>
      <c r="AD508" s="165"/>
      <c r="AE508" s="165"/>
      <c r="AF508" s="165"/>
      <c r="AG508" s="165"/>
      <c r="AH508" s="165"/>
      <c r="AI508" s="165"/>
      <c r="AJ508" s="165"/>
      <c r="AK508" s="165"/>
      <c r="AL508" s="165"/>
      <c r="AM508" s="165"/>
      <c r="AN508" s="165"/>
      <c r="AO508" s="165"/>
      <c r="AP508" s="165"/>
      <c r="AQ508" s="165"/>
      <c r="AR508" s="165"/>
      <c r="AS508" s="165"/>
      <c r="AT508" s="165"/>
      <c r="AU508" s="165"/>
      <c r="AV508" s="165"/>
      <c r="AW508" s="165"/>
      <c r="AX508" s="165"/>
      <c r="AY508" s="165"/>
      <c r="AZ508" s="165"/>
      <c r="BA508" s="165"/>
      <c r="BB508" s="165"/>
      <c r="BC508" s="165"/>
      <c r="BD508" s="165"/>
      <c r="BE508" s="165"/>
      <c r="BF508" s="165"/>
      <c r="BG508" s="165"/>
      <c r="BH508" s="165"/>
      <c r="BI508" s="165"/>
      <c r="BJ508" s="165"/>
      <c r="BK508" s="165"/>
      <c r="BL508" s="165"/>
      <c r="BM508" s="165"/>
      <c r="BN508" s="165"/>
      <c r="BO508" s="165"/>
      <c r="BP508" s="165"/>
      <c r="BQ508" s="165"/>
      <c r="BR508" s="165"/>
      <c r="BS508" s="165"/>
      <c r="BT508" s="165"/>
      <c r="BU508" s="165"/>
      <c r="BV508" s="165"/>
      <c r="BW508" s="165"/>
      <c r="BX508" s="165"/>
      <c r="BY508" s="165"/>
      <c r="BZ508" s="165"/>
      <c r="CA508" s="165"/>
      <c r="CB508" s="165"/>
      <c r="CC508" s="165"/>
      <c r="CD508" s="165"/>
      <c r="CE508" s="165"/>
      <c r="CF508" s="165"/>
      <c r="CG508" s="165"/>
      <c r="CH508" s="165"/>
      <c r="CI508" s="165"/>
      <c r="CJ508" s="165"/>
      <c r="CK508" s="165"/>
      <c r="CL508" s="165"/>
      <c r="CM508" s="165"/>
      <c r="CN508" s="165"/>
      <c r="CO508" s="165"/>
      <c r="CP508" s="165"/>
      <c r="CQ508" s="165"/>
      <c r="CR508" s="165"/>
      <c r="CS508" s="165"/>
      <c r="CT508" s="165"/>
      <c r="CU508" s="165"/>
      <c r="CV508" s="165"/>
      <c r="CW508" s="165"/>
      <c r="CX508" s="165"/>
      <c r="CY508" s="165"/>
      <c r="CZ508" s="165"/>
      <c r="DA508" s="165"/>
      <c r="DB508" s="28"/>
    </row>
    <row r="509" spans="1:153" s="54" customFormat="1" x14ac:dyDescent="0.25">
      <c r="A509" s="85"/>
      <c r="B509" s="196" t="s">
        <v>18</v>
      </c>
      <c r="C509" s="195"/>
      <c r="D509" s="103">
        <v>8</v>
      </c>
      <c r="E509" s="86">
        <v>8</v>
      </c>
      <c r="F509" s="111"/>
      <c r="G509" s="111"/>
      <c r="H509" s="86"/>
      <c r="I509" s="111"/>
      <c r="J509" s="110"/>
      <c r="K509" s="170"/>
      <c r="L509" s="170"/>
      <c r="M509" s="165"/>
      <c r="N509" s="165"/>
      <c r="O509" s="165"/>
      <c r="P509" s="165"/>
      <c r="Q509" s="165"/>
      <c r="R509" s="165"/>
      <c r="S509" s="165"/>
      <c r="T509" s="165"/>
      <c r="U509" s="165"/>
      <c r="V509" s="165"/>
      <c r="W509" s="165"/>
      <c r="X509" s="165"/>
      <c r="Y509" s="165"/>
      <c r="Z509" s="165"/>
      <c r="AA509" s="165"/>
      <c r="AB509" s="165"/>
      <c r="AC509" s="165"/>
      <c r="AD509" s="165"/>
      <c r="AE509" s="165"/>
      <c r="AF509" s="165"/>
      <c r="AG509" s="165"/>
      <c r="AH509" s="165"/>
      <c r="AI509" s="165"/>
      <c r="AJ509" s="165"/>
      <c r="AK509" s="165"/>
      <c r="AL509" s="165"/>
      <c r="AM509" s="165"/>
      <c r="AN509" s="165"/>
      <c r="AO509" s="165"/>
      <c r="AP509" s="165"/>
      <c r="AQ509" s="165"/>
      <c r="AR509" s="165"/>
      <c r="AS509" s="165"/>
      <c r="AT509" s="165"/>
      <c r="AU509" s="165"/>
      <c r="AV509" s="165"/>
      <c r="AW509" s="165"/>
      <c r="AX509" s="165"/>
      <c r="AY509" s="165"/>
      <c r="AZ509" s="165"/>
      <c r="BA509" s="165"/>
      <c r="BB509" s="165"/>
      <c r="BC509" s="165"/>
      <c r="BD509" s="165"/>
      <c r="BE509" s="165"/>
      <c r="BF509" s="165"/>
      <c r="BG509" s="165"/>
      <c r="BH509" s="165"/>
      <c r="BI509" s="165"/>
      <c r="BJ509" s="165"/>
      <c r="BK509" s="165"/>
      <c r="BL509" s="165"/>
      <c r="BM509" s="165"/>
      <c r="BN509" s="165"/>
      <c r="BO509" s="165"/>
      <c r="BP509" s="165"/>
      <c r="BQ509" s="165"/>
      <c r="BR509" s="165"/>
      <c r="BS509" s="165"/>
      <c r="BT509" s="165"/>
      <c r="BU509" s="165"/>
      <c r="BV509" s="165"/>
      <c r="BW509" s="165"/>
      <c r="BX509" s="165"/>
      <c r="BY509" s="165"/>
      <c r="BZ509" s="165"/>
      <c r="CA509" s="165"/>
      <c r="CB509" s="165"/>
      <c r="CC509" s="165"/>
      <c r="CD509" s="165"/>
      <c r="CE509" s="165"/>
      <c r="CF509" s="165"/>
      <c r="CG509" s="165"/>
      <c r="CH509" s="165"/>
      <c r="CI509" s="165"/>
      <c r="CJ509" s="165"/>
      <c r="CK509" s="165"/>
      <c r="CL509" s="165"/>
      <c r="CM509" s="165"/>
      <c r="CN509" s="165"/>
      <c r="CO509" s="165"/>
      <c r="CP509" s="165"/>
      <c r="CQ509" s="165"/>
      <c r="CR509" s="165"/>
      <c r="CS509" s="165"/>
      <c r="CT509" s="165"/>
      <c r="CU509" s="165"/>
      <c r="CV509" s="165"/>
      <c r="CW509" s="165"/>
      <c r="CX509" s="165"/>
      <c r="CY509" s="165"/>
      <c r="CZ509" s="165"/>
      <c r="DA509" s="165"/>
      <c r="DB509" s="28"/>
    </row>
    <row r="510" spans="1:153" s="54" customFormat="1" x14ac:dyDescent="0.25">
      <c r="A510" s="85"/>
      <c r="B510" s="196" t="s">
        <v>51</v>
      </c>
      <c r="C510" s="195"/>
      <c r="D510" s="103">
        <v>4</v>
      </c>
      <c r="E510" s="86">
        <v>4</v>
      </c>
      <c r="F510" s="111"/>
      <c r="G510" s="111"/>
      <c r="H510" s="86"/>
      <c r="I510" s="111"/>
      <c r="J510" s="110"/>
      <c r="K510" s="170"/>
      <c r="L510" s="170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  <c r="Z510" s="165"/>
      <c r="AA510" s="165"/>
      <c r="AB510" s="165"/>
      <c r="AC510" s="165"/>
      <c r="AD510" s="165"/>
      <c r="AE510" s="165"/>
      <c r="AF510" s="165"/>
      <c r="AG510" s="165"/>
      <c r="AH510" s="165"/>
      <c r="AI510" s="165"/>
      <c r="AJ510" s="165"/>
      <c r="AK510" s="165"/>
      <c r="AL510" s="165"/>
      <c r="AM510" s="165"/>
      <c r="AN510" s="165"/>
      <c r="AO510" s="165"/>
      <c r="AP510" s="165"/>
      <c r="AQ510" s="165"/>
      <c r="AR510" s="165"/>
      <c r="AS510" s="165"/>
      <c r="AT510" s="165"/>
      <c r="AU510" s="165"/>
      <c r="AV510" s="165"/>
      <c r="AW510" s="165"/>
      <c r="AX510" s="165"/>
      <c r="AY510" s="165"/>
      <c r="AZ510" s="165"/>
      <c r="BA510" s="165"/>
      <c r="BB510" s="165"/>
      <c r="BC510" s="165"/>
      <c r="BD510" s="165"/>
      <c r="BE510" s="165"/>
      <c r="BF510" s="165"/>
      <c r="BG510" s="165"/>
      <c r="BH510" s="165"/>
      <c r="BI510" s="165"/>
      <c r="BJ510" s="165"/>
      <c r="BK510" s="165"/>
      <c r="BL510" s="165"/>
      <c r="BM510" s="165"/>
      <c r="BN510" s="165"/>
      <c r="BO510" s="165"/>
      <c r="BP510" s="165"/>
      <c r="BQ510" s="165"/>
      <c r="BR510" s="165"/>
      <c r="BS510" s="165"/>
      <c r="BT510" s="165"/>
      <c r="BU510" s="165"/>
      <c r="BV510" s="165"/>
      <c r="BW510" s="165"/>
      <c r="BX510" s="165"/>
      <c r="BY510" s="165"/>
      <c r="BZ510" s="165"/>
      <c r="CA510" s="165"/>
      <c r="CB510" s="165"/>
      <c r="CC510" s="165"/>
      <c r="CD510" s="165"/>
      <c r="CE510" s="165"/>
      <c r="CF510" s="165"/>
      <c r="CG510" s="165"/>
      <c r="CH510" s="165"/>
      <c r="CI510" s="165"/>
      <c r="CJ510" s="165"/>
      <c r="CK510" s="165"/>
      <c r="CL510" s="165"/>
      <c r="CM510" s="165"/>
      <c r="CN510" s="165"/>
      <c r="CO510" s="165"/>
      <c r="CP510" s="165"/>
      <c r="CQ510" s="165"/>
      <c r="CR510" s="165"/>
      <c r="CS510" s="165"/>
      <c r="CT510" s="165"/>
      <c r="CU510" s="165"/>
      <c r="CV510" s="165"/>
      <c r="CW510" s="165"/>
      <c r="CX510" s="165"/>
      <c r="CY510" s="165"/>
      <c r="CZ510" s="165"/>
      <c r="DA510" s="165"/>
      <c r="DB510" s="28"/>
    </row>
    <row r="511" spans="1:153" s="54" customFormat="1" x14ac:dyDescent="0.25">
      <c r="A511" s="85"/>
      <c r="B511" s="196" t="s">
        <v>39</v>
      </c>
      <c r="C511" s="195"/>
      <c r="D511" s="103">
        <v>0.3</v>
      </c>
      <c r="E511" s="86">
        <v>0.3</v>
      </c>
      <c r="F511" s="111"/>
      <c r="G511" s="111"/>
      <c r="H511" s="86"/>
      <c r="I511" s="111"/>
      <c r="J511" s="110"/>
      <c r="K511" s="170"/>
      <c r="L511" s="170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  <c r="Z511" s="165"/>
      <c r="AA511" s="165"/>
      <c r="AB511" s="165"/>
      <c r="AC511" s="165"/>
      <c r="AD511" s="165"/>
      <c r="AE511" s="165"/>
      <c r="AF511" s="165"/>
      <c r="AG511" s="165"/>
      <c r="AH511" s="165"/>
      <c r="AI511" s="165"/>
      <c r="AJ511" s="165"/>
      <c r="AK511" s="165"/>
      <c r="AL511" s="165"/>
      <c r="AM511" s="165"/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5"/>
      <c r="BN511" s="165"/>
      <c r="BO511" s="165"/>
      <c r="BP511" s="165"/>
      <c r="BQ511" s="165"/>
      <c r="BR511" s="165"/>
      <c r="BS511" s="165"/>
      <c r="BT511" s="165"/>
      <c r="BU511" s="165"/>
      <c r="BV511" s="165"/>
      <c r="BW511" s="165"/>
      <c r="BX511" s="165"/>
      <c r="BY511" s="165"/>
      <c r="BZ511" s="165"/>
      <c r="CA511" s="165"/>
      <c r="CB511" s="165"/>
      <c r="CC511" s="165"/>
      <c r="CD511" s="165"/>
      <c r="CE511" s="165"/>
      <c r="CF511" s="165"/>
      <c r="CG511" s="165"/>
      <c r="CH511" s="165"/>
      <c r="CI511" s="165"/>
      <c r="CJ511" s="165"/>
      <c r="CK511" s="165"/>
      <c r="CL511" s="165"/>
      <c r="CM511" s="165"/>
      <c r="CN511" s="165"/>
      <c r="CO511" s="165"/>
      <c r="CP511" s="165"/>
      <c r="CQ511" s="165"/>
      <c r="CR511" s="165"/>
      <c r="CS511" s="165"/>
      <c r="CT511" s="165"/>
      <c r="CU511" s="165"/>
      <c r="CV511" s="165"/>
      <c r="CW511" s="165"/>
      <c r="CX511" s="165"/>
      <c r="CY511" s="165"/>
      <c r="CZ511" s="165"/>
      <c r="DA511" s="165"/>
      <c r="DB511" s="28"/>
    </row>
    <row r="512" spans="1:153" s="54" customFormat="1" x14ac:dyDescent="0.25">
      <c r="A512" s="85"/>
      <c r="B512" s="196" t="s">
        <v>53</v>
      </c>
      <c r="C512" s="195"/>
      <c r="D512" s="86">
        <v>0.38</v>
      </c>
      <c r="E512" s="86">
        <v>0.38</v>
      </c>
      <c r="F512" s="86"/>
      <c r="G512" s="86"/>
      <c r="H512" s="86"/>
      <c r="I512" s="86"/>
      <c r="J512" s="110"/>
      <c r="K512" s="170"/>
      <c r="L512" s="170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5"/>
      <c r="BN512" s="165"/>
      <c r="BO512" s="165"/>
      <c r="BP512" s="165"/>
      <c r="BQ512" s="165"/>
      <c r="BR512" s="165"/>
      <c r="BS512" s="165"/>
      <c r="BT512" s="165"/>
      <c r="BU512" s="165"/>
      <c r="BV512" s="165"/>
      <c r="BW512" s="165"/>
      <c r="BX512" s="165"/>
      <c r="BY512" s="165"/>
      <c r="BZ512" s="165"/>
      <c r="CA512" s="165"/>
      <c r="CB512" s="165"/>
      <c r="CC512" s="165"/>
      <c r="CD512" s="165"/>
      <c r="CE512" s="165"/>
      <c r="CF512" s="165"/>
      <c r="CG512" s="165"/>
      <c r="CH512" s="165"/>
      <c r="CI512" s="165"/>
      <c r="CJ512" s="165"/>
      <c r="CK512" s="165"/>
      <c r="CL512" s="165"/>
      <c r="CM512" s="165"/>
      <c r="CN512" s="165"/>
      <c r="CO512" s="165"/>
      <c r="CP512" s="165"/>
      <c r="CQ512" s="165"/>
      <c r="CR512" s="165"/>
      <c r="CS512" s="165"/>
      <c r="CT512" s="165"/>
      <c r="CU512" s="165"/>
      <c r="CV512" s="165"/>
      <c r="CW512" s="165"/>
      <c r="CX512" s="165"/>
      <c r="CY512" s="165"/>
      <c r="CZ512" s="165"/>
      <c r="DA512" s="165"/>
      <c r="DB512" s="28"/>
    </row>
    <row r="513" spans="1:106" s="54" customFormat="1" x14ac:dyDescent="0.25">
      <c r="A513" s="85"/>
      <c r="B513" s="196" t="s">
        <v>16</v>
      </c>
      <c r="C513" s="195"/>
      <c r="D513" s="103">
        <v>4.5</v>
      </c>
      <c r="E513" s="86">
        <v>4.5</v>
      </c>
      <c r="F513" s="103"/>
      <c r="G513" s="86"/>
      <c r="H513" s="103"/>
      <c r="I513" s="111"/>
      <c r="J513" s="110"/>
      <c r="K513" s="170"/>
      <c r="L513" s="170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5"/>
      <c r="BN513" s="165"/>
      <c r="BO513" s="165"/>
      <c r="BP513" s="165"/>
      <c r="BQ513" s="165"/>
      <c r="BR513" s="165"/>
      <c r="BS513" s="165"/>
      <c r="BT513" s="165"/>
      <c r="BU513" s="165"/>
      <c r="BV513" s="165"/>
      <c r="BW513" s="165"/>
      <c r="BX513" s="165"/>
      <c r="BY513" s="165"/>
      <c r="BZ513" s="165"/>
      <c r="CA513" s="165"/>
      <c r="CB513" s="165"/>
      <c r="CC513" s="165"/>
      <c r="CD513" s="165"/>
      <c r="CE513" s="165"/>
      <c r="CF513" s="165"/>
      <c r="CG513" s="165"/>
      <c r="CH513" s="165"/>
      <c r="CI513" s="165"/>
      <c r="CJ513" s="165"/>
      <c r="CK513" s="165"/>
      <c r="CL513" s="165"/>
      <c r="CM513" s="165"/>
      <c r="CN513" s="165"/>
      <c r="CO513" s="165"/>
      <c r="CP513" s="165"/>
      <c r="CQ513" s="165"/>
      <c r="CR513" s="165"/>
      <c r="CS513" s="165"/>
      <c r="CT513" s="165"/>
      <c r="CU513" s="165"/>
      <c r="CV513" s="165"/>
      <c r="CW513" s="165"/>
      <c r="CX513" s="165"/>
      <c r="CY513" s="165"/>
      <c r="CZ513" s="165"/>
      <c r="DA513" s="165"/>
      <c r="DB513" s="28"/>
    </row>
    <row r="514" spans="1:106" s="54" customFormat="1" x14ac:dyDescent="0.25">
      <c r="A514" s="85"/>
      <c r="B514" s="196" t="s">
        <v>20</v>
      </c>
      <c r="C514" s="195"/>
      <c r="D514" s="103">
        <v>4.5</v>
      </c>
      <c r="E514" s="86">
        <v>4.5</v>
      </c>
      <c r="F514" s="103"/>
      <c r="G514" s="86"/>
      <c r="H514" s="103"/>
      <c r="I514" s="111"/>
      <c r="J514" s="110"/>
      <c r="K514" s="170"/>
      <c r="L514" s="170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5"/>
      <c r="BN514" s="165"/>
      <c r="BO514" s="165"/>
      <c r="BP514" s="165"/>
      <c r="BQ514" s="165"/>
      <c r="BR514" s="165"/>
      <c r="BS514" s="165"/>
      <c r="BT514" s="165"/>
      <c r="BU514" s="165"/>
      <c r="BV514" s="165"/>
      <c r="BW514" s="165"/>
      <c r="BX514" s="165"/>
      <c r="BY514" s="165"/>
      <c r="BZ514" s="165"/>
      <c r="CA514" s="165"/>
      <c r="CB514" s="165"/>
      <c r="CC514" s="165"/>
      <c r="CD514" s="165"/>
      <c r="CE514" s="165"/>
      <c r="CF514" s="165"/>
      <c r="CG514" s="165"/>
      <c r="CH514" s="165"/>
      <c r="CI514" s="165"/>
      <c r="CJ514" s="165"/>
      <c r="CK514" s="165"/>
      <c r="CL514" s="165"/>
      <c r="CM514" s="165"/>
      <c r="CN514" s="165"/>
      <c r="CO514" s="165"/>
      <c r="CP514" s="165"/>
      <c r="CQ514" s="165"/>
      <c r="CR514" s="165"/>
      <c r="CS514" s="165"/>
      <c r="CT514" s="165"/>
      <c r="CU514" s="165"/>
      <c r="CV514" s="165"/>
      <c r="CW514" s="165"/>
      <c r="CX514" s="165"/>
      <c r="CY514" s="165"/>
      <c r="CZ514" s="165"/>
      <c r="DA514" s="165"/>
      <c r="DB514" s="28"/>
    </row>
    <row r="515" spans="1:106" s="54" customFormat="1" x14ac:dyDescent="0.25">
      <c r="A515" s="85"/>
      <c r="B515" s="196" t="s">
        <v>17</v>
      </c>
      <c r="C515" s="195"/>
      <c r="D515" s="103">
        <v>9</v>
      </c>
      <c r="E515" s="86">
        <v>9</v>
      </c>
      <c r="F515" s="103"/>
      <c r="G515" s="86"/>
      <c r="H515" s="103"/>
      <c r="I515" s="111"/>
      <c r="J515" s="110"/>
      <c r="K515" s="170"/>
      <c r="L515" s="170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5"/>
      <c r="BN515" s="165"/>
      <c r="BO515" s="165"/>
      <c r="BP515" s="165"/>
      <c r="BQ515" s="165"/>
      <c r="BR515" s="165"/>
      <c r="BS515" s="165"/>
      <c r="BT515" s="165"/>
      <c r="BU515" s="165"/>
      <c r="BV515" s="165"/>
      <c r="BW515" s="165"/>
      <c r="BX515" s="165"/>
      <c r="BY515" s="165"/>
      <c r="BZ515" s="165"/>
      <c r="CA515" s="165"/>
      <c r="CB515" s="165"/>
      <c r="CC515" s="165"/>
      <c r="CD515" s="165"/>
      <c r="CE515" s="165"/>
      <c r="CF515" s="165"/>
      <c r="CG515" s="165"/>
      <c r="CH515" s="165"/>
      <c r="CI515" s="165"/>
      <c r="CJ515" s="165"/>
      <c r="CK515" s="165"/>
      <c r="CL515" s="165"/>
      <c r="CM515" s="165"/>
      <c r="CN515" s="165"/>
      <c r="CO515" s="165"/>
      <c r="CP515" s="165"/>
      <c r="CQ515" s="165"/>
      <c r="CR515" s="165"/>
      <c r="CS515" s="165"/>
      <c r="CT515" s="165"/>
      <c r="CU515" s="165"/>
      <c r="CV515" s="165"/>
      <c r="CW515" s="165"/>
      <c r="CX515" s="165"/>
      <c r="CY515" s="165"/>
      <c r="CZ515" s="165"/>
      <c r="DA515" s="165"/>
      <c r="DB515" s="28"/>
    </row>
    <row r="516" spans="1:106" s="54" customFormat="1" x14ac:dyDescent="0.25">
      <c r="A516" s="85"/>
      <c r="B516" s="196" t="s">
        <v>51</v>
      </c>
      <c r="C516" s="195"/>
      <c r="D516" s="103">
        <v>0.9</v>
      </c>
      <c r="E516" s="86">
        <v>0.9</v>
      </c>
      <c r="F516" s="103"/>
      <c r="G516" s="86"/>
      <c r="H516" s="103"/>
      <c r="I516" s="111"/>
      <c r="J516" s="110"/>
      <c r="K516" s="170"/>
      <c r="L516" s="170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5"/>
      <c r="BN516" s="165"/>
      <c r="BO516" s="165"/>
      <c r="BP516" s="165"/>
      <c r="BQ516" s="165"/>
      <c r="BR516" s="165"/>
      <c r="BS516" s="165"/>
      <c r="BT516" s="165"/>
      <c r="BU516" s="165"/>
      <c r="BV516" s="165"/>
      <c r="BW516" s="165"/>
      <c r="BX516" s="165"/>
      <c r="BY516" s="165"/>
      <c r="BZ516" s="165"/>
      <c r="CA516" s="165"/>
      <c r="CB516" s="165"/>
      <c r="CC516" s="165"/>
      <c r="CD516" s="165"/>
      <c r="CE516" s="165"/>
      <c r="CF516" s="165"/>
      <c r="CG516" s="165"/>
      <c r="CH516" s="165"/>
      <c r="CI516" s="165"/>
      <c r="CJ516" s="165"/>
      <c r="CK516" s="165"/>
      <c r="CL516" s="165"/>
      <c r="CM516" s="165"/>
      <c r="CN516" s="165"/>
      <c r="CO516" s="165"/>
      <c r="CP516" s="165"/>
      <c r="CQ516" s="165"/>
      <c r="CR516" s="165"/>
      <c r="CS516" s="165"/>
      <c r="CT516" s="165"/>
      <c r="CU516" s="165"/>
      <c r="CV516" s="165"/>
      <c r="CW516" s="165"/>
      <c r="CX516" s="165"/>
      <c r="CY516" s="165"/>
      <c r="CZ516" s="165"/>
      <c r="DA516" s="165"/>
      <c r="DB516" s="28"/>
    </row>
    <row r="517" spans="1:106" s="54" customFormat="1" x14ac:dyDescent="0.25">
      <c r="A517" s="85"/>
      <c r="B517" s="196" t="s">
        <v>41</v>
      </c>
      <c r="C517" s="195"/>
      <c r="D517" s="103"/>
      <c r="E517" s="86">
        <v>61</v>
      </c>
      <c r="F517" s="103"/>
      <c r="G517" s="86"/>
      <c r="H517" s="103"/>
      <c r="I517" s="111"/>
      <c r="J517" s="110"/>
      <c r="K517" s="170"/>
      <c r="L517" s="170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5"/>
      <c r="BN517" s="165"/>
      <c r="BO517" s="165"/>
      <c r="BP517" s="165"/>
      <c r="BQ517" s="165"/>
      <c r="BR517" s="165"/>
      <c r="BS517" s="165"/>
      <c r="BT517" s="165"/>
      <c r="BU517" s="165"/>
      <c r="BV517" s="165"/>
      <c r="BW517" s="165"/>
      <c r="BX517" s="165"/>
      <c r="BY517" s="165"/>
      <c r="BZ517" s="165"/>
      <c r="CA517" s="165"/>
      <c r="CB517" s="165"/>
      <c r="CC517" s="165"/>
      <c r="CD517" s="165"/>
      <c r="CE517" s="165"/>
      <c r="CF517" s="165"/>
      <c r="CG517" s="165"/>
      <c r="CH517" s="165"/>
      <c r="CI517" s="165"/>
      <c r="CJ517" s="165"/>
      <c r="CK517" s="165"/>
      <c r="CL517" s="165"/>
      <c r="CM517" s="165"/>
      <c r="CN517" s="165"/>
      <c r="CO517" s="165"/>
      <c r="CP517" s="165"/>
      <c r="CQ517" s="165"/>
      <c r="CR517" s="165"/>
      <c r="CS517" s="165"/>
      <c r="CT517" s="165"/>
      <c r="CU517" s="165"/>
      <c r="CV517" s="165"/>
      <c r="CW517" s="165"/>
      <c r="CX517" s="165"/>
      <c r="CY517" s="165"/>
      <c r="CZ517" s="165"/>
      <c r="DA517" s="165"/>
      <c r="DB517" s="28"/>
    </row>
    <row r="518" spans="1:106" s="26" customFormat="1" x14ac:dyDescent="0.25">
      <c r="A518" s="85"/>
      <c r="B518" s="196" t="s">
        <v>34</v>
      </c>
      <c r="C518" s="195"/>
      <c r="D518" s="103">
        <v>1</v>
      </c>
      <c r="E518" s="86">
        <v>1</v>
      </c>
      <c r="F518" s="103"/>
      <c r="G518" s="86"/>
      <c r="H518" s="103"/>
      <c r="I518" s="111"/>
      <c r="J518" s="110"/>
      <c r="K518" s="137"/>
      <c r="L518" s="137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69"/>
      <c r="CB518" s="69"/>
      <c r="CC518" s="69"/>
      <c r="CD518" s="69"/>
      <c r="CE518" s="69"/>
      <c r="CF518" s="69"/>
      <c r="CG518" s="69"/>
      <c r="CH518" s="69"/>
      <c r="CI518" s="69"/>
      <c r="CJ518" s="69"/>
      <c r="CK518" s="69"/>
      <c r="CL518" s="69"/>
      <c r="CM518" s="69"/>
      <c r="CN518" s="69"/>
      <c r="CO518" s="69"/>
      <c r="CP518" s="69"/>
      <c r="CQ518" s="69"/>
      <c r="CR518" s="69"/>
      <c r="CS518" s="69"/>
      <c r="CT518" s="69"/>
      <c r="CU518" s="69"/>
      <c r="CV518" s="69"/>
      <c r="CW518" s="69"/>
      <c r="CX518" s="69"/>
      <c r="CY518" s="69"/>
      <c r="CZ518" s="69"/>
      <c r="DA518" s="69"/>
      <c r="DB518"/>
    </row>
    <row r="519" spans="1:106" x14ac:dyDescent="0.25">
      <c r="A519" s="90" t="s">
        <v>72</v>
      </c>
      <c r="B519" s="271"/>
      <c r="C519" s="136">
        <v>110</v>
      </c>
      <c r="D519" s="74"/>
      <c r="E519" s="88"/>
      <c r="F519" s="95">
        <v>3.19</v>
      </c>
      <c r="G519" s="95">
        <v>2.75</v>
      </c>
      <c r="H519" s="95">
        <v>4.62</v>
      </c>
      <c r="I519" s="95">
        <v>59</v>
      </c>
      <c r="J519" s="110" t="s">
        <v>55</v>
      </c>
    </row>
    <row r="520" spans="1:106" x14ac:dyDescent="0.25">
      <c r="A520" s="90"/>
      <c r="B520" s="271" t="s">
        <v>113</v>
      </c>
      <c r="C520" s="136"/>
      <c r="D520" s="74">
        <v>114</v>
      </c>
      <c r="E520" s="88">
        <v>110</v>
      </c>
      <c r="F520" s="67"/>
      <c r="G520" s="94"/>
      <c r="H520" s="95"/>
      <c r="I520" s="94"/>
      <c r="J520" s="110"/>
    </row>
    <row r="521" spans="1:106" s="26" customFormat="1" x14ac:dyDescent="0.25">
      <c r="A521" s="85" t="s">
        <v>301</v>
      </c>
      <c r="B521" s="196"/>
      <c r="C521" s="195" t="s">
        <v>256</v>
      </c>
      <c r="D521" s="103"/>
      <c r="E521" s="86"/>
      <c r="F521" s="125">
        <v>7.3</v>
      </c>
      <c r="G521" s="124">
        <v>10</v>
      </c>
      <c r="H521" s="125">
        <v>30.2</v>
      </c>
      <c r="I521" s="124">
        <v>240</v>
      </c>
      <c r="J521" s="110" t="s">
        <v>302</v>
      </c>
      <c r="K521" s="137"/>
      <c r="L521" s="137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69"/>
      <c r="CB521" s="69"/>
      <c r="CC521" s="69"/>
      <c r="CD521" s="69"/>
      <c r="CE521" s="69"/>
      <c r="CF521" s="69"/>
      <c r="CG521" s="69"/>
      <c r="CH521" s="69"/>
      <c r="CI521" s="69"/>
      <c r="CJ521" s="69"/>
      <c r="CK521" s="69"/>
      <c r="CL521" s="69"/>
      <c r="CM521" s="69"/>
      <c r="CN521" s="69"/>
      <c r="CO521" s="69"/>
      <c r="CP521" s="69"/>
      <c r="CQ521" s="69"/>
      <c r="CR521" s="69"/>
      <c r="CS521" s="69"/>
      <c r="CT521" s="69"/>
      <c r="CU521" s="69"/>
      <c r="CV521" s="69"/>
      <c r="CW521" s="69"/>
      <c r="CX521" s="69"/>
      <c r="CY521" s="69"/>
      <c r="CZ521" s="69"/>
      <c r="DA521" s="69"/>
      <c r="DB521"/>
    </row>
    <row r="522" spans="1:106" s="26" customFormat="1" x14ac:dyDescent="0.25">
      <c r="A522" s="85"/>
      <c r="B522" s="196" t="s">
        <v>180</v>
      </c>
      <c r="C522" s="195"/>
      <c r="D522" s="103">
        <v>43</v>
      </c>
      <c r="E522" s="86">
        <v>43</v>
      </c>
      <c r="F522" s="103"/>
      <c r="G522" s="86"/>
      <c r="H522" s="103"/>
      <c r="I522" s="86"/>
      <c r="J522" s="110"/>
      <c r="K522" s="137"/>
      <c r="L522" s="137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69"/>
      <c r="CB522" s="69"/>
      <c r="CC522" s="69"/>
      <c r="CD522" s="69"/>
      <c r="CE522" s="69"/>
      <c r="CF522" s="69"/>
      <c r="CG522" s="69"/>
      <c r="CH522" s="69"/>
      <c r="CI522" s="69"/>
      <c r="CJ522" s="69"/>
      <c r="CK522" s="69"/>
      <c r="CL522" s="69"/>
      <c r="CM522" s="69"/>
      <c r="CN522" s="69"/>
      <c r="CO522" s="69"/>
      <c r="CP522" s="69"/>
      <c r="CQ522" s="69"/>
      <c r="CR522" s="69"/>
      <c r="CS522" s="69"/>
      <c r="CT522" s="69"/>
      <c r="CU522" s="69"/>
      <c r="CV522" s="69"/>
      <c r="CW522" s="69"/>
      <c r="CX522" s="69"/>
      <c r="CY522" s="69"/>
      <c r="CZ522" s="69"/>
      <c r="DA522" s="69"/>
      <c r="DB522"/>
    </row>
    <row r="523" spans="1:106" s="26" customFormat="1" x14ac:dyDescent="0.25">
      <c r="A523" s="85"/>
      <c r="B523" s="196" t="s">
        <v>52</v>
      </c>
      <c r="C523" s="195"/>
      <c r="D523" s="103">
        <v>52.8</v>
      </c>
      <c r="E523" s="86">
        <v>52.8</v>
      </c>
      <c r="F523" s="103"/>
      <c r="G523" s="86"/>
      <c r="H523" s="103"/>
      <c r="I523" s="86"/>
      <c r="J523" s="110"/>
      <c r="K523" s="137"/>
      <c r="L523" s="137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69"/>
      <c r="CB523" s="69"/>
      <c r="CC523" s="69"/>
      <c r="CD523" s="69"/>
      <c r="CE523" s="69"/>
      <c r="CF523" s="69"/>
      <c r="CG523" s="69"/>
      <c r="CH523" s="69"/>
      <c r="CI523" s="69"/>
      <c r="CJ523" s="69"/>
      <c r="CK523" s="69"/>
      <c r="CL523" s="69"/>
      <c r="CM523" s="69"/>
      <c r="CN523" s="69"/>
      <c r="CO523" s="69"/>
      <c r="CP523" s="69"/>
      <c r="CQ523" s="69"/>
      <c r="CR523" s="69"/>
      <c r="CS523" s="69"/>
      <c r="CT523" s="69"/>
      <c r="CU523" s="69"/>
      <c r="CV523" s="69"/>
      <c r="CW523" s="69"/>
      <c r="CX523" s="69"/>
      <c r="CY523" s="69"/>
      <c r="CZ523" s="69"/>
      <c r="DA523" s="69"/>
      <c r="DB523"/>
    </row>
    <row r="524" spans="1:106" s="26" customFormat="1" x14ac:dyDescent="0.25">
      <c r="A524" s="85"/>
      <c r="B524" s="196" t="s">
        <v>117</v>
      </c>
      <c r="C524" s="195"/>
      <c r="D524" s="103">
        <v>25</v>
      </c>
      <c r="E524" s="86">
        <v>25</v>
      </c>
      <c r="F524" s="103"/>
      <c r="G524" s="86"/>
      <c r="H524" s="103"/>
      <c r="I524" s="86"/>
      <c r="J524" s="110"/>
      <c r="K524" s="137"/>
      <c r="L524" s="137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69"/>
      <c r="CB524" s="69"/>
      <c r="CC524" s="69"/>
      <c r="CD524" s="69"/>
      <c r="CE524" s="69"/>
      <c r="CF524" s="69"/>
      <c r="CG524" s="69"/>
      <c r="CH524" s="69"/>
      <c r="CI524" s="69"/>
      <c r="CJ524" s="69"/>
      <c r="CK524" s="69"/>
      <c r="CL524" s="69"/>
      <c r="CM524" s="69"/>
      <c r="CN524" s="69"/>
      <c r="CO524" s="69"/>
      <c r="CP524" s="69"/>
      <c r="CQ524" s="69"/>
      <c r="CR524" s="69"/>
      <c r="CS524" s="69"/>
      <c r="CT524" s="69"/>
      <c r="CU524" s="69"/>
      <c r="CV524" s="69"/>
      <c r="CW524" s="69"/>
      <c r="CX524" s="69"/>
      <c r="CY524" s="69"/>
      <c r="CZ524" s="69"/>
      <c r="DA524" s="69"/>
      <c r="DB524"/>
    </row>
    <row r="525" spans="1:106" s="26" customFormat="1" x14ac:dyDescent="0.25">
      <c r="A525" s="85"/>
      <c r="B525" s="196" t="s">
        <v>32</v>
      </c>
      <c r="C525" s="195"/>
      <c r="D525" s="103">
        <v>14.725</v>
      </c>
      <c r="E525" s="86">
        <v>11.78</v>
      </c>
      <c r="F525" s="103"/>
      <c r="G525" s="86"/>
      <c r="H525" s="103"/>
      <c r="I525" s="86"/>
      <c r="J525" s="110"/>
      <c r="K525" s="137"/>
      <c r="L525" s="137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69"/>
      <c r="CB525" s="69"/>
      <c r="CC525" s="69"/>
      <c r="CD525" s="69"/>
      <c r="CE525" s="69"/>
      <c r="CF525" s="69"/>
      <c r="CG525" s="69"/>
      <c r="CH525" s="69"/>
      <c r="CI525" s="69"/>
      <c r="CJ525" s="69"/>
      <c r="CK525" s="69"/>
      <c r="CL525" s="69"/>
      <c r="CM525" s="69"/>
      <c r="CN525" s="69"/>
      <c r="CO525" s="69"/>
      <c r="CP525" s="69"/>
      <c r="CQ525" s="69"/>
      <c r="CR525" s="69"/>
      <c r="CS525" s="69"/>
      <c r="CT525" s="69"/>
      <c r="CU525" s="69"/>
      <c r="CV525" s="69"/>
      <c r="CW525" s="69"/>
      <c r="CX525" s="69"/>
      <c r="CY525" s="69"/>
      <c r="CZ525" s="69"/>
      <c r="DA525" s="69"/>
      <c r="DB525"/>
    </row>
    <row r="526" spans="1:106" s="26" customFormat="1" x14ac:dyDescent="0.25">
      <c r="A526" s="85"/>
      <c r="B526" s="196" t="s">
        <v>33</v>
      </c>
      <c r="C526" s="195"/>
      <c r="D526" s="103">
        <v>7.06</v>
      </c>
      <c r="E526" s="86">
        <v>5.93</v>
      </c>
      <c r="F526" s="103"/>
      <c r="G526" s="86"/>
      <c r="H526" s="103"/>
      <c r="I526" s="86"/>
      <c r="J526" s="110"/>
      <c r="K526" s="137"/>
      <c r="L526" s="137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69"/>
      <c r="CB526" s="69"/>
      <c r="CC526" s="69"/>
      <c r="CD526" s="69"/>
      <c r="CE526" s="69"/>
      <c r="CF526" s="69"/>
      <c r="CG526" s="69"/>
      <c r="CH526" s="69"/>
      <c r="CI526" s="69"/>
      <c r="CJ526" s="69"/>
      <c r="CK526" s="69"/>
      <c r="CL526" s="69"/>
      <c r="CM526" s="69"/>
      <c r="CN526" s="69"/>
      <c r="CO526" s="69"/>
      <c r="CP526" s="69"/>
      <c r="CQ526" s="69"/>
      <c r="CR526" s="69"/>
      <c r="CS526" s="69"/>
      <c r="CT526" s="69"/>
      <c r="CU526" s="69"/>
      <c r="CV526" s="69"/>
      <c r="CW526" s="69"/>
      <c r="CX526" s="69"/>
      <c r="CY526" s="69"/>
      <c r="CZ526" s="69"/>
      <c r="DA526" s="69"/>
      <c r="DB526"/>
    </row>
    <row r="527" spans="1:106" s="26" customFormat="1" x14ac:dyDescent="0.25">
      <c r="A527" s="85"/>
      <c r="B527" s="196" t="s">
        <v>34</v>
      </c>
      <c r="C527" s="195"/>
      <c r="D527" s="103">
        <v>5.8</v>
      </c>
      <c r="E527" s="86">
        <v>5.8</v>
      </c>
      <c r="F527" s="103"/>
      <c r="G527" s="86"/>
      <c r="H527" s="103"/>
      <c r="I527" s="86"/>
      <c r="J527" s="110"/>
      <c r="K527" s="137"/>
      <c r="L527" s="137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69"/>
      <c r="CB527" s="69"/>
      <c r="CC527" s="69"/>
      <c r="CD527" s="69"/>
      <c r="CE527" s="69"/>
      <c r="CF527" s="69"/>
      <c r="CG527" s="69"/>
      <c r="CH527" s="69"/>
      <c r="CI527" s="69"/>
      <c r="CJ527" s="69"/>
      <c r="CK527" s="69"/>
      <c r="CL527" s="69"/>
      <c r="CM527" s="69"/>
      <c r="CN527" s="69"/>
      <c r="CO527" s="69"/>
      <c r="CP527" s="69"/>
      <c r="CQ527" s="69"/>
      <c r="CR527" s="69"/>
      <c r="CS527" s="69"/>
      <c r="CT527" s="69"/>
      <c r="CU527" s="69"/>
      <c r="CV527" s="69"/>
      <c r="CW527" s="69"/>
      <c r="CX527" s="69"/>
      <c r="CY527" s="69"/>
      <c r="CZ527" s="69"/>
      <c r="DA527" s="69"/>
      <c r="DB527"/>
    </row>
    <row r="528" spans="1:106" s="26" customFormat="1" x14ac:dyDescent="0.25">
      <c r="A528" s="85"/>
      <c r="B528" s="196" t="s">
        <v>39</v>
      </c>
      <c r="C528" s="195"/>
      <c r="D528" s="103">
        <v>0.8</v>
      </c>
      <c r="E528" s="86">
        <v>0.8</v>
      </c>
      <c r="F528" s="103"/>
      <c r="G528" s="86"/>
      <c r="H528" s="103"/>
      <c r="I528" s="86"/>
      <c r="J528" s="110"/>
      <c r="K528" s="137"/>
      <c r="L528" s="137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69"/>
      <c r="CB528" s="69"/>
      <c r="CC528" s="69"/>
      <c r="CD528" s="69"/>
      <c r="CE528" s="69"/>
      <c r="CF528" s="69"/>
      <c r="CG528" s="69"/>
      <c r="CH528" s="69"/>
      <c r="CI528" s="69"/>
      <c r="CJ528" s="69"/>
      <c r="CK528" s="69"/>
      <c r="CL528" s="69"/>
      <c r="CM528" s="69"/>
      <c r="CN528" s="69"/>
      <c r="CO528" s="69"/>
      <c r="CP528" s="69"/>
      <c r="CQ528" s="69"/>
      <c r="CR528" s="69"/>
      <c r="CS528" s="69"/>
      <c r="CT528" s="69"/>
      <c r="CU528" s="69"/>
      <c r="CV528" s="69"/>
      <c r="CW528" s="69"/>
      <c r="CX528" s="69"/>
      <c r="CY528" s="69"/>
      <c r="CZ528" s="69"/>
      <c r="DA528" s="69"/>
      <c r="DB528"/>
    </row>
    <row r="529" spans="1:106" s="35" customFormat="1" x14ac:dyDescent="0.25">
      <c r="A529" s="200" t="s">
        <v>312</v>
      </c>
      <c r="B529" s="196"/>
      <c r="C529" s="136">
        <v>180</v>
      </c>
      <c r="D529" s="74"/>
      <c r="E529" s="88"/>
      <c r="F529" s="111">
        <v>0.6</v>
      </c>
      <c r="G529" s="161">
        <v>0.06</v>
      </c>
      <c r="H529" s="160">
        <v>15</v>
      </c>
      <c r="I529" s="213">
        <v>62.5</v>
      </c>
      <c r="J529" s="196" t="s">
        <v>313</v>
      </c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  <c r="AB529" s="96"/>
      <c r="AC529" s="96"/>
      <c r="AD529" s="96"/>
      <c r="AE529" s="96"/>
      <c r="AF529" s="96"/>
      <c r="AG529" s="96"/>
      <c r="AH529" s="96"/>
      <c r="AI529" s="96"/>
      <c r="AJ529" s="96"/>
      <c r="AK529" s="96"/>
      <c r="AL529" s="96"/>
      <c r="AM529" s="96"/>
      <c r="AN529" s="96"/>
      <c r="AO529" s="96"/>
      <c r="AP529" s="96"/>
      <c r="AQ529" s="96"/>
      <c r="AR529" s="96"/>
      <c r="AS529" s="96"/>
      <c r="AT529" s="96"/>
      <c r="AU529" s="96"/>
      <c r="AV529" s="96"/>
      <c r="AW529" s="96"/>
      <c r="AX529" s="96"/>
      <c r="AY529" s="96"/>
      <c r="AZ529" s="96"/>
      <c r="BA529" s="96"/>
      <c r="BB529" s="96"/>
      <c r="BC529" s="96"/>
      <c r="BD529" s="96"/>
      <c r="BE529" s="96"/>
      <c r="BF529" s="96"/>
      <c r="BG529" s="96"/>
      <c r="BH529" s="96"/>
      <c r="BI529" s="96"/>
      <c r="BJ529" s="96"/>
      <c r="BK529" s="96"/>
      <c r="BL529" s="96"/>
      <c r="BM529" s="96"/>
      <c r="BN529" s="96"/>
      <c r="BO529" s="96"/>
      <c r="BP529" s="96"/>
      <c r="BQ529" s="96"/>
      <c r="BR529" s="96"/>
      <c r="BS529" s="96"/>
      <c r="BT529" s="96"/>
      <c r="BU529" s="96"/>
      <c r="BV529" s="96"/>
      <c r="BW529" s="96"/>
      <c r="BX529" s="96"/>
      <c r="BY529" s="96"/>
      <c r="BZ529" s="96"/>
      <c r="CA529" s="96"/>
      <c r="CB529" s="96"/>
      <c r="CC529" s="96"/>
      <c r="CD529" s="96"/>
      <c r="CE529" s="96"/>
      <c r="CF529" s="96"/>
      <c r="CG529" s="96"/>
      <c r="CH529" s="96"/>
      <c r="CI529" s="96"/>
      <c r="CJ529" s="96"/>
      <c r="CK529" s="96"/>
      <c r="CL529" s="96"/>
      <c r="CM529" s="96"/>
      <c r="CN529" s="96"/>
      <c r="CO529" s="96"/>
      <c r="CP529" s="96"/>
      <c r="CQ529" s="96"/>
      <c r="CR529" s="96"/>
      <c r="CS529" s="96"/>
      <c r="CT529" s="96"/>
      <c r="CU529" s="96"/>
      <c r="CV529" s="96"/>
      <c r="CW529" s="96"/>
      <c r="CX529" s="96"/>
      <c r="CY529" s="96"/>
      <c r="CZ529" s="96"/>
      <c r="DA529" s="96"/>
    </row>
    <row r="530" spans="1:106" s="35" customFormat="1" x14ac:dyDescent="0.25">
      <c r="A530" s="202"/>
      <c r="B530" s="113" t="s">
        <v>276</v>
      </c>
      <c r="C530" s="86"/>
      <c r="D530" s="74">
        <v>15.3</v>
      </c>
      <c r="E530" s="88">
        <v>15</v>
      </c>
      <c r="F530" s="111"/>
      <c r="G530" s="86"/>
      <c r="H530" s="103"/>
      <c r="I530" s="201"/>
      <c r="J530" s="1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</row>
    <row r="531" spans="1:106" s="35" customFormat="1" x14ac:dyDescent="0.25">
      <c r="A531" s="202"/>
      <c r="B531" s="72" t="s">
        <v>52</v>
      </c>
      <c r="C531" s="86"/>
      <c r="D531" s="74">
        <v>180</v>
      </c>
      <c r="E531" s="88">
        <v>180</v>
      </c>
      <c r="F531" s="111"/>
      <c r="G531" s="86"/>
      <c r="H531" s="103"/>
      <c r="I531" s="201"/>
      <c r="J531" s="1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  <c r="AB531" s="96"/>
      <c r="AC531" s="96"/>
      <c r="AD531" s="96"/>
      <c r="AE531" s="96"/>
      <c r="AF531" s="96"/>
      <c r="AG531" s="96"/>
      <c r="AH531" s="96"/>
      <c r="AI531" s="96"/>
      <c r="AJ531" s="96"/>
      <c r="AK531" s="96"/>
      <c r="AL531" s="96"/>
      <c r="AM531" s="96"/>
      <c r="AN531" s="96"/>
      <c r="AO531" s="96"/>
      <c r="AP531" s="96"/>
      <c r="AQ531" s="96"/>
      <c r="AR531" s="96"/>
      <c r="AS531" s="96"/>
      <c r="AT531" s="96"/>
      <c r="AU531" s="96"/>
      <c r="AV531" s="96"/>
      <c r="AW531" s="96"/>
      <c r="AX531" s="96"/>
      <c r="AY531" s="96"/>
      <c r="AZ531" s="96"/>
      <c r="BA531" s="96"/>
      <c r="BB531" s="96"/>
      <c r="BC531" s="96"/>
      <c r="BD531" s="96"/>
      <c r="BE531" s="96"/>
      <c r="BF531" s="96"/>
      <c r="BG531" s="96"/>
      <c r="BH531" s="96"/>
      <c r="BI531" s="96"/>
      <c r="BJ531" s="96"/>
      <c r="BK531" s="96"/>
      <c r="BL531" s="96"/>
      <c r="BM531" s="96"/>
      <c r="BN531" s="96"/>
      <c r="BO531" s="96"/>
      <c r="BP531" s="96"/>
      <c r="BQ531" s="96"/>
      <c r="BR531" s="96"/>
      <c r="BS531" s="96"/>
      <c r="BT531" s="96"/>
      <c r="BU531" s="96"/>
      <c r="BV531" s="96"/>
      <c r="BW531" s="96"/>
      <c r="BX531" s="96"/>
      <c r="BY531" s="96"/>
      <c r="BZ531" s="96"/>
      <c r="CA531" s="96"/>
      <c r="CB531" s="96"/>
      <c r="CC531" s="96"/>
      <c r="CD531" s="96"/>
      <c r="CE531" s="96"/>
      <c r="CF531" s="96"/>
      <c r="CG531" s="96"/>
      <c r="CH531" s="96"/>
      <c r="CI531" s="96"/>
      <c r="CJ531" s="96"/>
      <c r="CK531" s="96"/>
      <c r="CL531" s="96"/>
      <c r="CM531" s="96"/>
      <c r="CN531" s="96"/>
      <c r="CO531" s="96"/>
      <c r="CP531" s="96"/>
      <c r="CQ531" s="96"/>
      <c r="CR531" s="96"/>
      <c r="CS531" s="96"/>
      <c r="CT531" s="96"/>
      <c r="CU531" s="96"/>
      <c r="CV531" s="96"/>
      <c r="CW531" s="96"/>
      <c r="CX531" s="96"/>
      <c r="CY531" s="96"/>
      <c r="CZ531" s="96"/>
      <c r="DA531" s="96"/>
    </row>
    <row r="532" spans="1:106" s="35" customFormat="1" x14ac:dyDescent="0.25">
      <c r="A532" s="202"/>
      <c r="B532" s="72" t="s">
        <v>18</v>
      </c>
      <c r="C532" s="86"/>
      <c r="D532" s="74">
        <v>5</v>
      </c>
      <c r="E532" s="88">
        <v>5</v>
      </c>
      <c r="F532" s="111"/>
      <c r="G532" s="86"/>
      <c r="H532" s="103"/>
      <c r="I532" s="201"/>
      <c r="J532" s="1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</row>
    <row r="533" spans="1:106" s="26" customFormat="1" ht="16.5" thickBot="1" x14ac:dyDescent="0.3">
      <c r="A533" s="85" t="s">
        <v>38</v>
      </c>
      <c r="B533" s="72"/>
      <c r="C533" s="86">
        <v>20</v>
      </c>
      <c r="D533" s="88">
        <v>20</v>
      </c>
      <c r="E533" s="88">
        <v>20</v>
      </c>
      <c r="F533" s="88">
        <v>1.52</v>
      </c>
      <c r="G533" s="74">
        <v>0.16</v>
      </c>
      <c r="H533" s="88">
        <v>9.84</v>
      </c>
      <c r="I533" s="74">
        <v>47</v>
      </c>
      <c r="J533" s="246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69"/>
      <c r="CB533" s="69"/>
      <c r="CC533" s="69"/>
      <c r="CD533" s="69"/>
      <c r="CE533" s="69"/>
      <c r="CF533" s="69"/>
      <c r="CG533" s="69"/>
      <c r="CH533" s="69"/>
      <c r="CI533" s="69"/>
      <c r="CJ533" s="69"/>
      <c r="CK533" s="69"/>
      <c r="CL533" s="69"/>
      <c r="CM533" s="69"/>
      <c r="CN533" s="69"/>
      <c r="CO533" s="69"/>
      <c r="CP533" s="69"/>
      <c r="CQ533" s="69"/>
      <c r="CR533" s="69"/>
      <c r="CS533" s="69"/>
      <c r="CT533" s="69"/>
      <c r="CU533" s="69"/>
      <c r="CV533" s="69"/>
      <c r="CW533" s="69"/>
      <c r="CX533" s="69"/>
      <c r="CY533" s="69"/>
      <c r="CZ533" s="69"/>
      <c r="DA533" s="69"/>
    </row>
    <row r="534" spans="1:106" ht="16.5" thickBot="1" x14ac:dyDescent="0.3">
      <c r="A534" s="100" t="s">
        <v>26</v>
      </c>
      <c r="B534" s="101"/>
      <c r="C534" s="102">
        <v>490</v>
      </c>
      <c r="D534" s="132"/>
      <c r="E534" s="83"/>
      <c r="F534" s="84">
        <f>SUM(F507:F533)</f>
        <v>16.41</v>
      </c>
      <c r="G534" s="84">
        <f>SUM(G507:G533)</f>
        <v>17.77</v>
      </c>
      <c r="H534" s="84">
        <f>SUM(H507:H533)</f>
        <v>81.960000000000008</v>
      </c>
      <c r="I534" s="84">
        <f>SUM(I507:I533)</f>
        <v>556.5</v>
      </c>
      <c r="J534" s="110"/>
    </row>
    <row r="535" spans="1:106" ht="16.5" thickBot="1" x14ac:dyDescent="0.3">
      <c r="A535" s="100" t="s">
        <v>60</v>
      </c>
      <c r="B535" s="101"/>
      <c r="C535" s="102">
        <f>C464+C467+C505+C534</f>
        <v>1685.5</v>
      </c>
      <c r="D535" s="148"/>
      <c r="E535" s="83"/>
      <c r="F535" s="83">
        <f>F464+F467+F505+F534</f>
        <v>48.97</v>
      </c>
      <c r="G535" s="83">
        <f>G464+G467+G505+G534</f>
        <v>55.47</v>
      </c>
      <c r="H535" s="83">
        <f>H464+H467+H505+H534</f>
        <v>234.79</v>
      </c>
      <c r="I535" s="83">
        <f>I464+I467+I505+I534</f>
        <v>1639</v>
      </c>
      <c r="J535" s="212"/>
    </row>
    <row r="536" spans="1:106" x14ac:dyDescent="0.25">
      <c r="C536" s="150"/>
      <c r="D536" s="151"/>
      <c r="E536" s="74"/>
      <c r="J536" s="106"/>
    </row>
    <row r="537" spans="1:106" ht="16.5" thickBot="1" x14ac:dyDescent="0.3">
      <c r="A537" s="72" t="s">
        <v>108</v>
      </c>
      <c r="J537" s="128"/>
    </row>
    <row r="538" spans="1:106" ht="30" customHeight="1" x14ac:dyDescent="0.25">
      <c r="A538" s="295" t="s">
        <v>224</v>
      </c>
      <c r="B538" s="296"/>
      <c r="C538" s="288" t="s">
        <v>220</v>
      </c>
      <c r="D538" s="285" t="s">
        <v>3</v>
      </c>
      <c r="E538" s="75" t="s">
        <v>3</v>
      </c>
      <c r="F538" s="829" t="s">
        <v>221</v>
      </c>
      <c r="G538" s="830"/>
      <c r="H538" s="831"/>
      <c r="I538" s="285" t="s">
        <v>4</v>
      </c>
      <c r="J538" s="211" t="s">
        <v>222</v>
      </c>
    </row>
    <row r="539" spans="1:106" ht="16.5" thickBot="1" x14ac:dyDescent="0.3">
      <c r="A539" s="291" t="s">
        <v>223</v>
      </c>
      <c r="B539" s="292"/>
      <c r="C539" s="289"/>
      <c r="D539" s="76" t="s">
        <v>5</v>
      </c>
      <c r="E539" s="77" t="s">
        <v>5</v>
      </c>
      <c r="F539" s="78"/>
      <c r="G539" s="79"/>
      <c r="H539" s="80"/>
      <c r="I539" s="76" t="s">
        <v>6</v>
      </c>
      <c r="J539" s="110"/>
    </row>
    <row r="540" spans="1:106" ht="16.5" thickBot="1" x14ac:dyDescent="0.3">
      <c r="A540" s="293"/>
      <c r="B540" s="294"/>
      <c r="C540" s="290"/>
      <c r="D540" s="83" t="s">
        <v>7</v>
      </c>
      <c r="E540" s="83" t="s">
        <v>8</v>
      </c>
      <c r="F540" s="83" t="s">
        <v>9</v>
      </c>
      <c r="G540" s="83" t="s">
        <v>10</v>
      </c>
      <c r="H540" s="84" t="s">
        <v>11</v>
      </c>
      <c r="I540" s="84" t="s">
        <v>12</v>
      </c>
      <c r="J540" s="212"/>
    </row>
    <row r="541" spans="1:106" x14ac:dyDescent="0.25">
      <c r="A541" s="105"/>
      <c r="B541" s="106" t="s">
        <v>13</v>
      </c>
      <c r="C541" s="86"/>
      <c r="D541" s="285"/>
      <c r="E541" s="108"/>
      <c r="F541" s="285"/>
      <c r="G541" s="75"/>
      <c r="H541" s="286"/>
      <c r="I541" s="285"/>
      <c r="J541" s="110"/>
    </row>
    <row r="542" spans="1:106" s="36" customFormat="1" x14ac:dyDescent="0.25">
      <c r="A542" s="85" t="s">
        <v>374</v>
      </c>
      <c r="B542" s="196"/>
      <c r="C542" s="86" t="s">
        <v>372</v>
      </c>
      <c r="D542" s="74"/>
      <c r="E542" s="88"/>
      <c r="F542" s="87">
        <v>9.5</v>
      </c>
      <c r="G542" s="87">
        <v>8.8000000000000007</v>
      </c>
      <c r="H542" s="88">
        <v>20.100000000000001</v>
      </c>
      <c r="I542" s="87">
        <v>198</v>
      </c>
      <c r="J542" s="110" t="s">
        <v>186</v>
      </c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7"/>
      <c r="AR542" s="137"/>
      <c r="AS542" s="137"/>
      <c r="AT542" s="137"/>
      <c r="AU542" s="137"/>
      <c r="AV542" s="137"/>
      <c r="AW542" s="137"/>
      <c r="AX542" s="137"/>
      <c r="AY542" s="137"/>
      <c r="AZ542" s="137"/>
      <c r="BA542" s="137"/>
      <c r="BB542" s="137"/>
      <c r="BC542" s="137"/>
      <c r="BD542" s="137"/>
      <c r="BE542" s="137"/>
      <c r="BF542" s="137"/>
      <c r="BG542" s="137"/>
      <c r="BH542" s="137"/>
      <c r="BI542" s="137"/>
      <c r="BJ542" s="137"/>
      <c r="BK542" s="137"/>
      <c r="BL542" s="137"/>
      <c r="BM542" s="137"/>
      <c r="BN542" s="137"/>
      <c r="BO542" s="137"/>
      <c r="BP542" s="137"/>
      <c r="BQ542" s="137"/>
      <c r="BR542" s="137"/>
      <c r="BS542" s="137"/>
      <c r="BT542" s="137"/>
      <c r="BU542" s="137"/>
      <c r="BV542" s="137"/>
      <c r="BW542" s="137"/>
      <c r="BX542" s="137"/>
      <c r="BY542" s="137"/>
      <c r="BZ542" s="137"/>
      <c r="CA542" s="137"/>
      <c r="CB542" s="137"/>
      <c r="CC542" s="137"/>
      <c r="CD542" s="137"/>
      <c r="CE542" s="137"/>
      <c r="CF542" s="137"/>
      <c r="CG542" s="137"/>
      <c r="CH542" s="137"/>
      <c r="CI542" s="137"/>
      <c r="CJ542" s="137"/>
      <c r="CK542" s="137"/>
      <c r="CL542" s="137"/>
      <c r="CM542" s="137"/>
      <c r="CN542" s="137"/>
      <c r="CO542" s="137"/>
      <c r="CP542" s="137"/>
      <c r="CQ542" s="137"/>
      <c r="CR542" s="137"/>
      <c r="CS542" s="137"/>
      <c r="CT542" s="137"/>
      <c r="CU542" s="137"/>
      <c r="CV542" s="137"/>
      <c r="CW542" s="137"/>
      <c r="CX542" s="137"/>
      <c r="CY542" s="137"/>
      <c r="CZ542" s="137"/>
      <c r="DA542" s="137"/>
      <c r="DB542" s="34"/>
    </row>
    <row r="543" spans="1:106" s="36" customFormat="1" x14ac:dyDescent="0.25">
      <c r="A543" s="85"/>
      <c r="B543" s="64" t="s">
        <v>373</v>
      </c>
      <c r="C543" s="86"/>
      <c r="D543" s="87">
        <v>25</v>
      </c>
      <c r="E543" s="88">
        <v>25</v>
      </c>
      <c r="F543" s="87"/>
      <c r="G543" s="87"/>
      <c r="H543" s="87"/>
      <c r="I543" s="87"/>
      <c r="J543" s="110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7"/>
      <c r="AR543" s="137"/>
      <c r="AS543" s="137"/>
      <c r="AT543" s="137"/>
      <c r="AU543" s="137"/>
      <c r="AV543" s="137"/>
      <c r="AW543" s="137"/>
      <c r="AX543" s="137"/>
      <c r="AY543" s="137"/>
      <c r="AZ543" s="137"/>
      <c r="BA543" s="137"/>
      <c r="BB543" s="137"/>
      <c r="BC543" s="137"/>
      <c r="BD543" s="137"/>
      <c r="BE543" s="137"/>
      <c r="BF543" s="137"/>
      <c r="BG543" s="137"/>
      <c r="BH543" s="137"/>
      <c r="BI543" s="137"/>
      <c r="BJ543" s="137"/>
      <c r="BK543" s="137"/>
      <c r="BL543" s="137"/>
      <c r="BM543" s="137"/>
      <c r="BN543" s="137"/>
      <c r="BO543" s="137"/>
      <c r="BP543" s="137"/>
      <c r="BQ543" s="137"/>
      <c r="BR543" s="137"/>
      <c r="BS543" s="137"/>
      <c r="BT543" s="137"/>
      <c r="BU543" s="137"/>
      <c r="BV543" s="137"/>
      <c r="BW543" s="137"/>
      <c r="BX543" s="137"/>
      <c r="BY543" s="137"/>
      <c r="BZ543" s="137"/>
      <c r="CA543" s="137"/>
      <c r="CB543" s="137"/>
      <c r="CC543" s="137"/>
      <c r="CD543" s="137"/>
      <c r="CE543" s="137"/>
      <c r="CF543" s="137"/>
      <c r="CG543" s="137"/>
      <c r="CH543" s="137"/>
      <c r="CI543" s="137"/>
      <c r="CJ543" s="137"/>
      <c r="CK543" s="137"/>
      <c r="CL543" s="137"/>
      <c r="CM543" s="137"/>
      <c r="CN543" s="137"/>
      <c r="CO543" s="137"/>
      <c r="CP543" s="137"/>
      <c r="CQ543" s="137"/>
      <c r="CR543" s="137"/>
      <c r="CS543" s="137"/>
      <c r="CT543" s="137"/>
      <c r="CU543" s="137"/>
      <c r="CV543" s="137"/>
      <c r="CW543" s="137"/>
      <c r="CX543" s="137"/>
      <c r="CY543" s="137"/>
      <c r="CZ543" s="137"/>
      <c r="DA543" s="137"/>
      <c r="DB543" s="34"/>
    </row>
    <row r="544" spans="1:106" s="36" customFormat="1" x14ac:dyDescent="0.25">
      <c r="A544" s="85"/>
      <c r="B544" s="72" t="s">
        <v>16</v>
      </c>
      <c r="C544" s="111"/>
      <c r="D544" s="87">
        <v>88</v>
      </c>
      <c r="E544" s="88">
        <v>88</v>
      </c>
      <c r="F544" s="87"/>
      <c r="G544" s="87"/>
      <c r="H544" s="88"/>
      <c r="I544" s="87"/>
      <c r="J544" s="110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37"/>
      <c r="AF544" s="137"/>
      <c r="AG544" s="137"/>
      <c r="AH544" s="137"/>
      <c r="AI544" s="137"/>
      <c r="AJ544" s="137"/>
      <c r="AK544" s="137"/>
      <c r="AL544" s="137"/>
      <c r="AM544" s="137"/>
      <c r="AN544" s="137"/>
      <c r="AO544" s="137"/>
      <c r="AP544" s="137"/>
      <c r="AQ544" s="137"/>
      <c r="AR544" s="137"/>
      <c r="AS544" s="137"/>
      <c r="AT544" s="137"/>
      <c r="AU544" s="137"/>
      <c r="AV544" s="137"/>
      <c r="AW544" s="137"/>
      <c r="AX544" s="137"/>
      <c r="AY544" s="137"/>
      <c r="AZ544" s="137"/>
      <c r="BA544" s="137"/>
      <c r="BB544" s="137"/>
      <c r="BC544" s="137"/>
      <c r="BD544" s="137"/>
      <c r="BE544" s="137"/>
      <c r="BF544" s="137"/>
      <c r="BG544" s="137"/>
      <c r="BH544" s="137"/>
      <c r="BI544" s="137"/>
      <c r="BJ544" s="137"/>
      <c r="BK544" s="137"/>
      <c r="BL544" s="137"/>
      <c r="BM544" s="137"/>
      <c r="BN544" s="137"/>
      <c r="BO544" s="137"/>
      <c r="BP544" s="137"/>
      <c r="BQ544" s="137"/>
      <c r="BR544" s="137"/>
      <c r="BS544" s="137"/>
      <c r="BT544" s="137"/>
      <c r="BU544" s="137"/>
      <c r="BV544" s="137"/>
      <c r="BW544" s="137"/>
      <c r="BX544" s="137"/>
      <c r="BY544" s="137"/>
      <c r="BZ544" s="137"/>
      <c r="CA544" s="137"/>
      <c r="CB544" s="137"/>
      <c r="CC544" s="137"/>
      <c r="CD544" s="137"/>
      <c r="CE544" s="137"/>
      <c r="CF544" s="137"/>
      <c r="CG544" s="137"/>
      <c r="CH544" s="137"/>
      <c r="CI544" s="137"/>
      <c r="CJ544" s="137"/>
      <c r="CK544" s="137"/>
      <c r="CL544" s="137"/>
      <c r="CM544" s="137"/>
      <c r="CN544" s="137"/>
      <c r="CO544" s="137"/>
      <c r="CP544" s="137"/>
      <c r="CQ544" s="137"/>
      <c r="CR544" s="137"/>
      <c r="CS544" s="137"/>
      <c r="CT544" s="137"/>
      <c r="CU544" s="137"/>
      <c r="CV544" s="137"/>
      <c r="CW544" s="137"/>
      <c r="CX544" s="137"/>
      <c r="CY544" s="137"/>
      <c r="CZ544" s="137"/>
      <c r="DA544" s="137"/>
      <c r="DB544" s="34"/>
    </row>
    <row r="545" spans="1:106" s="36" customFormat="1" x14ac:dyDescent="0.25">
      <c r="A545" s="85"/>
      <c r="B545" s="72" t="s">
        <v>17</v>
      </c>
      <c r="C545" s="111"/>
      <c r="D545" s="87">
        <v>88</v>
      </c>
      <c r="E545" s="88">
        <v>88</v>
      </c>
      <c r="F545" s="87"/>
      <c r="G545" s="87"/>
      <c r="H545" s="88"/>
      <c r="I545" s="87"/>
      <c r="J545" s="110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37"/>
      <c r="AF545" s="137"/>
      <c r="AG545" s="137"/>
      <c r="AH545" s="137"/>
      <c r="AI545" s="137"/>
      <c r="AJ545" s="137"/>
      <c r="AK545" s="137"/>
      <c r="AL545" s="137"/>
      <c r="AM545" s="137"/>
      <c r="AN545" s="137"/>
      <c r="AO545" s="137"/>
      <c r="AP545" s="137"/>
      <c r="AQ545" s="137"/>
      <c r="AR545" s="137"/>
      <c r="AS545" s="137"/>
      <c r="AT545" s="137"/>
      <c r="AU545" s="137"/>
      <c r="AV545" s="137"/>
      <c r="AW545" s="137"/>
      <c r="AX545" s="137"/>
      <c r="AY545" s="137"/>
      <c r="AZ545" s="137"/>
      <c r="BA545" s="137"/>
      <c r="BB545" s="137"/>
      <c r="BC545" s="137"/>
      <c r="BD545" s="137"/>
      <c r="BE545" s="137"/>
      <c r="BF545" s="137"/>
      <c r="BG545" s="137"/>
      <c r="BH545" s="137"/>
      <c r="BI545" s="137"/>
      <c r="BJ545" s="137"/>
      <c r="BK545" s="137"/>
      <c r="BL545" s="137"/>
      <c r="BM545" s="137"/>
      <c r="BN545" s="137"/>
      <c r="BO545" s="137"/>
      <c r="BP545" s="137"/>
      <c r="BQ545" s="137"/>
      <c r="BR545" s="137"/>
      <c r="BS545" s="137"/>
      <c r="BT545" s="137"/>
      <c r="BU545" s="137"/>
      <c r="BV545" s="137"/>
      <c r="BW545" s="137"/>
      <c r="BX545" s="137"/>
      <c r="BY545" s="137"/>
      <c r="BZ545" s="137"/>
      <c r="CA545" s="137"/>
      <c r="CB545" s="137"/>
      <c r="CC545" s="137"/>
      <c r="CD545" s="137"/>
      <c r="CE545" s="137"/>
      <c r="CF545" s="137"/>
      <c r="CG545" s="137"/>
      <c r="CH545" s="137"/>
      <c r="CI545" s="137"/>
      <c r="CJ545" s="137"/>
      <c r="CK545" s="137"/>
      <c r="CL545" s="137"/>
      <c r="CM545" s="137"/>
      <c r="CN545" s="137"/>
      <c r="CO545" s="137"/>
      <c r="CP545" s="137"/>
      <c r="CQ545" s="137"/>
      <c r="CR545" s="137"/>
      <c r="CS545" s="137"/>
      <c r="CT545" s="137"/>
      <c r="CU545" s="137"/>
      <c r="CV545" s="137"/>
      <c r="CW545" s="137"/>
      <c r="CX545" s="137"/>
      <c r="CY545" s="137"/>
      <c r="CZ545" s="137"/>
      <c r="DA545" s="137"/>
      <c r="DB545" s="34"/>
    </row>
    <row r="546" spans="1:106" s="36" customFormat="1" x14ac:dyDescent="0.25">
      <c r="A546" s="85"/>
      <c r="B546" s="72" t="s">
        <v>18</v>
      </c>
      <c r="C546" s="86"/>
      <c r="D546" s="87">
        <v>1</v>
      </c>
      <c r="E546" s="88">
        <v>1</v>
      </c>
      <c r="F546" s="87"/>
      <c r="G546" s="87"/>
      <c r="H546" s="88"/>
      <c r="I546" s="87"/>
      <c r="J546" s="110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37"/>
      <c r="AF546" s="137"/>
      <c r="AG546" s="137"/>
      <c r="AH546" s="137"/>
      <c r="AI546" s="137"/>
      <c r="AJ546" s="137"/>
      <c r="AK546" s="137"/>
      <c r="AL546" s="137"/>
      <c r="AM546" s="137"/>
      <c r="AN546" s="137"/>
      <c r="AO546" s="137"/>
      <c r="AP546" s="137"/>
      <c r="AQ546" s="137"/>
      <c r="AR546" s="137"/>
      <c r="AS546" s="137"/>
      <c r="AT546" s="137"/>
      <c r="AU546" s="137"/>
      <c r="AV546" s="137"/>
      <c r="AW546" s="137"/>
      <c r="AX546" s="137"/>
      <c r="AY546" s="137"/>
      <c r="AZ546" s="137"/>
      <c r="BA546" s="137"/>
      <c r="BB546" s="137"/>
      <c r="BC546" s="137"/>
      <c r="BD546" s="137"/>
      <c r="BE546" s="137"/>
      <c r="BF546" s="137"/>
      <c r="BG546" s="137"/>
      <c r="BH546" s="137"/>
      <c r="BI546" s="137"/>
      <c r="BJ546" s="137"/>
      <c r="BK546" s="137"/>
      <c r="BL546" s="137"/>
      <c r="BM546" s="137"/>
      <c r="BN546" s="137"/>
      <c r="BO546" s="137"/>
      <c r="BP546" s="137"/>
      <c r="BQ546" s="137"/>
      <c r="BR546" s="137"/>
      <c r="BS546" s="137"/>
      <c r="BT546" s="137"/>
      <c r="BU546" s="137"/>
      <c r="BV546" s="137"/>
      <c r="BW546" s="137"/>
      <c r="BX546" s="137"/>
      <c r="BY546" s="137"/>
      <c r="BZ546" s="137"/>
      <c r="CA546" s="137"/>
      <c r="CB546" s="137"/>
      <c r="CC546" s="137"/>
      <c r="CD546" s="137"/>
      <c r="CE546" s="137"/>
      <c r="CF546" s="137"/>
      <c r="CG546" s="137"/>
      <c r="CH546" s="137"/>
      <c r="CI546" s="137"/>
      <c r="CJ546" s="137"/>
      <c r="CK546" s="137"/>
      <c r="CL546" s="137"/>
      <c r="CM546" s="137"/>
      <c r="CN546" s="137"/>
      <c r="CO546" s="137"/>
      <c r="CP546" s="137"/>
      <c r="CQ546" s="137"/>
      <c r="CR546" s="137"/>
      <c r="CS546" s="137"/>
      <c r="CT546" s="137"/>
      <c r="CU546" s="137"/>
      <c r="CV546" s="137"/>
      <c r="CW546" s="137"/>
      <c r="CX546" s="137"/>
      <c r="CY546" s="137"/>
      <c r="CZ546" s="137"/>
      <c r="DA546" s="137"/>
      <c r="DB546" s="34"/>
    </row>
    <row r="547" spans="1:106" s="36" customFormat="1" x14ac:dyDescent="0.25">
      <c r="A547" s="85"/>
      <c r="B547" s="72" t="s">
        <v>19</v>
      </c>
      <c r="C547" s="86"/>
      <c r="D547" s="87">
        <v>1</v>
      </c>
      <c r="E547" s="88">
        <v>1</v>
      </c>
      <c r="F547" s="87"/>
      <c r="G547" s="87"/>
      <c r="H547" s="88"/>
      <c r="I547" s="87"/>
      <c r="J547" s="110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37"/>
      <c r="AF547" s="137"/>
      <c r="AG547" s="137"/>
      <c r="AH547" s="137"/>
      <c r="AI547" s="137"/>
      <c r="AJ547" s="137"/>
      <c r="AK547" s="137"/>
      <c r="AL547" s="137"/>
      <c r="AM547" s="137"/>
      <c r="AN547" s="137"/>
      <c r="AO547" s="137"/>
      <c r="AP547" s="137"/>
      <c r="AQ547" s="137"/>
      <c r="AR547" s="137"/>
      <c r="AS547" s="137"/>
      <c r="AT547" s="137"/>
      <c r="AU547" s="137"/>
      <c r="AV547" s="137"/>
      <c r="AW547" s="137"/>
      <c r="AX547" s="137"/>
      <c r="AY547" s="137"/>
      <c r="AZ547" s="137"/>
      <c r="BA547" s="137"/>
      <c r="BB547" s="137"/>
      <c r="BC547" s="137"/>
      <c r="BD547" s="137"/>
      <c r="BE547" s="137"/>
      <c r="BF547" s="137"/>
      <c r="BG547" s="137"/>
      <c r="BH547" s="137"/>
      <c r="BI547" s="137"/>
      <c r="BJ547" s="137"/>
      <c r="BK547" s="137"/>
      <c r="BL547" s="137"/>
      <c r="BM547" s="137"/>
      <c r="BN547" s="137"/>
      <c r="BO547" s="137"/>
      <c r="BP547" s="137"/>
      <c r="BQ547" s="137"/>
      <c r="BR547" s="137"/>
      <c r="BS547" s="137"/>
      <c r="BT547" s="137"/>
      <c r="BU547" s="137"/>
      <c r="BV547" s="137"/>
      <c r="BW547" s="137"/>
      <c r="BX547" s="137"/>
      <c r="BY547" s="137"/>
      <c r="BZ547" s="137"/>
      <c r="CA547" s="137"/>
      <c r="CB547" s="137"/>
      <c r="CC547" s="137"/>
      <c r="CD547" s="137"/>
      <c r="CE547" s="137"/>
      <c r="CF547" s="137"/>
      <c r="CG547" s="137"/>
      <c r="CH547" s="137"/>
      <c r="CI547" s="137"/>
      <c r="CJ547" s="137"/>
      <c r="CK547" s="137"/>
      <c r="CL547" s="137"/>
      <c r="CM547" s="137"/>
      <c r="CN547" s="137"/>
      <c r="CO547" s="137"/>
      <c r="CP547" s="137"/>
      <c r="CQ547" s="137"/>
      <c r="CR547" s="137"/>
      <c r="CS547" s="137"/>
      <c r="CT547" s="137"/>
      <c r="CU547" s="137"/>
      <c r="CV547" s="137"/>
      <c r="CW547" s="137"/>
      <c r="CX547" s="137"/>
      <c r="CY547" s="137"/>
      <c r="CZ547" s="137"/>
      <c r="DA547" s="137"/>
      <c r="DB547" s="34"/>
    </row>
    <row r="548" spans="1:106" s="36" customFormat="1" x14ac:dyDescent="0.25">
      <c r="A548" s="85"/>
      <c r="B548" s="72" t="s">
        <v>20</v>
      </c>
      <c r="C548" s="86"/>
      <c r="D548" s="88">
        <v>3</v>
      </c>
      <c r="E548" s="88">
        <v>3</v>
      </c>
      <c r="F548" s="87"/>
      <c r="G548" s="87"/>
      <c r="H548" s="88"/>
      <c r="I548" s="87"/>
      <c r="J548" s="110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37"/>
      <c r="AF548" s="137"/>
      <c r="AG548" s="137"/>
      <c r="AH548" s="137"/>
      <c r="AI548" s="137"/>
      <c r="AJ548" s="137"/>
      <c r="AK548" s="137"/>
      <c r="AL548" s="137"/>
      <c r="AM548" s="137"/>
      <c r="AN548" s="137"/>
      <c r="AO548" s="137"/>
      <c r="AP548" s="137"/>
      <c r="AQ548" s="137"/>
      <c r="AR548" s="137"/>
      <c r="AS548" s="137"/>
      <c r="AT548" s="137"/>
      <c r="AU548" s="137"/>
      <c r="AV548" s="137"/>
      <c r="AW548" s="137"/>
      <c r="AX548" s="137"/>
      <c r="AY548" s="137"/>
      <c r="AZ548" s="137"/>
      <c r="BA548" s="137"/>
      <c r="BB548" s="137"/>
      <c r="BC548" s="137"/>
      <c r="BD548" s="137"/>
      <c r="BE548" s="137"/>
      <c r="BF548" s="137"/>
      <c r="BG548" s="137"/>
      <c r="BH548" s="137"/>
      <c r="BI548" s="137"/>
      <c r="BJ548" s="137"/>
      <c r="BK548" s="137"/>
      <c r="BL548" s="137"/>
      <c r="BM548" s="137"/>
      <c r="BN548" s="137"/>
      <c r="BO548" s="137"/>
      <c r="BP548" s="137"/>
      <c r="BQ548" s="137"/>
      <c r="BR548" s="137"/>
      <c r="BS548" s="137"/>
      <c r="BT548" s="137"/>
      <c r="BU548" s="137"/>
      <c r="BV548" s="137"/>
      <c r="BW548" s="137"/>
      <c r="BX548" s="137"/>
      <c r="BY548" s="137"/>
      <c r="BZ548" s="137"/>
      <c r="CA548" s="137"/>
      <c r="CB548" s="137"/>
      <c r="CC548" s="137"/>
      <c r="CD548" s="137"/>
      <c r="CE548" s="137"/>
      <c r="CF548" s="137"/>
      <c r="CG548" s="137"/>
      <c r="CH548" s="137"/>
      <c r="CI548" s="137"/>
      <c r="CJ548" s="137"/>
      <c r="CK548" s="137"/>
      <c r="CL548" s="137"/>
      <c r="CM548" s="137"/>
      <c r="CN548" s="137"/>
      <c r="CO548" s="137"/>
      <c r="CP548" s="137"/>
      <c r="CQ548" s="137"/>
      <c r="CR548" s="137"/>
      <c r="CS548" s="137"/>
      <c r="CT548" s="137"/>
      <c r="CU548" s="137"/>
      <c r="CV548" s="137"/>
      <c r="CW548" s="137"/>
      <c r="CX548" s="137"/>
      <c r="CY548" s="137"/>
      <c r="CZ548" s="137"/>
      <c r="DA548" s="137"/>
      <c r="DB548" s="34"/>
    </row>
    <row r="549" spans="1:106" x14ac:dyDescent="0.25">
      <c r="A549" s="85" t="s">
        <v>21</v>
      </c>
      <c r="C549" s="86">
        <v>180</v>
      </c>
      <c r="D549" s="81"/>
      <c r="E549" s="81"/>
      <c r="F549" s="87">
        <v>1.2166666666666666</v>
      </c>
      <c r="G549" s="88">
        <v>1.3416666666666668</v>
      </c>
      <c r="H549" s="88">
        <v>11.941666666666666</v>
      </c>
      <c r="I549" s="87">
        <v>65</v>
      </c>
      <c r="J549" s="110" t="s">
        <v>318</v>
      </c>
    </row>
    <row r="550" spans="1:106" x14ac:dyDescent="0.25">
      <c r="A550" s="85"/>
      <c r="B550" s="72" t="s">
        <v>22</v>
      </c>
      <c r="C550" s="86"/>
      <c r="D550" s="88">
        <v>1.5</v>
      </c>
      <c r="E550" s="88">
        <v>1.5</v>
      </c>
      <c r="F550" s="87"/>
      <c r="G550" s="87"/>
      <c r="H550" s="87"/>
      <c r="I550" s="87"/>
      <c r="J550" s="110"/>
    </row>
    <row r="551" spans="1:106" x14ac:dyDescent="0.25">
      <c r="A551" s="85"/>
      <c r="B551" s="72" t="s">
        <v>18</v>
      </c>
      <c r="C551" s="86"/>
      <c r="D551" s="88">
        <v>8</v>
      </c>
      <c r="E551" s="88">
        <v>8</v>
      </c>
      <c r="F551" s="87"/>
      <c r="G551" s="88"/>
      <c r="H551" s="88"/>
      <c r="I551" s="87"/>
      <c r="J551" s="110"/>
    </row>
    <row r="552" spans="1:106" x14ac:dyDescent="0.25">
      <c r="A552" s="111"/>
      <c r="B552" s="72" t="s">
        <v>16</v>
      </c>
      <c r="C552" s="86"/>
      <c r="D552" s="88">
        <v>90</v>
      </c>
      <c r="E552" s="88">
        <v>90</v>
      </c>
      <c r="F552" s="87"/>
      <c r="G552" s="88"/>
      <c r="H552" s="88"/>
      <c r="I552" s="87"/>
      <c r="J552" s="110"/>
    </row>
    <row r="553" spans="1:106" x14ac:dyDescent="0.25">
      <c r="A553" s="111"/>
      <c r="B553" s="72" t="s">
        <v>17</v>
      </c>
      <c r="C553" s="86"/>
      <c r="D553" s="88">
        <v>108</v>
      </c>
      <c r="E553" s="88">
        <v>108</v>
      </c>
      <c r="F553" s="87"/>
      <c r="G553" s="88"/>
      <c r="H553" s="88"/>
      <c r="I553" s="87"/>
      <c r="J553" s="110"/>
    </row>
    <row r="554" spans="1:106" x14ac:dyDescent="0.25">
      <c r="A554" s="85" t="s">
        <v>23</v>
      </c>
      <c r="C554" s="98" t="s">
        <v>156</v>
      </c>
      <c r="D554" s="99"/>
      <c r="E554" s="81"/>
      <c r="F554" s="87">
        <v>1.91</v>
      </c>
      <c r="G554" s="88">
        <v>4.3499999999999996</v>
      </c>
      <c r="H554" s="74">
        <v>12.89</v>
      </c>
      <c r="I554" s="87">
        <v>99</v>
      </c>
      <c r="J554" s="110" t="s">
        <v>24</v>
      </c>
    </row>
    <row r="555" spans="1:106" x14ac:dyDescent="0.25">
      <c r="A555" s="85"/>
      <c r="B555" s="72" t="s">
        <v>25</v>
      </c>
      <c r="C555" s="86"/>
      <c r="D555" s="87">
        <v>25</v>
      </c>
      <c r="E555" s="88">
        <v>25</v>
      </c>
      <c r="F555" s="87"/>
      <c r="G555" s="88"/>
      <c r="H555" s="88"/>
      <c r="I555" s="87"/>
      <c r="J555" s="110"/>
    </row>
    <row r="556" spans="1:106" ht="16.5" thickBot="1" x14ac:dyDescent="0.3">
      <c r="A556" s="85"/>
      <c r="B556" s="72" t="s">
        <v>20</v>
      </c>
      <c r="C556" s="86"/>
      <c r="D556" s="87">
        <v>5</v>
      </c>
      <c r="E556" s="88">
        <v>5</v>
      </c>
      <c r="F556" s="87" t="s">
        <v>1</v>
      </c>
      <c r="G556" s="88"/>
      <c r="H556" s="88"/>
      <c r="I556" s="87"/>
      <c r="J556" s="110"/>
    </row>
    <row r="557" spans="1:106" ht="16.5" thickBot="1" x14ac:dyDescent="0.3">
      <c r="A557" s="100" t="s">
        <v>26</v>
      </c>
      <c r="B557" s="101"/>
      <c r="C557" s="102">
        <v>413</v>
      </c>
      <c r="D557" s="84"/>
      <c r="E557" s="83"/>
      <c r="F557" s="84">
        <f>SUM(F542:F556)</f>
        <v>12.626666666666667</v>
      </c>
      <c r="G557" s="84">
        <f t="shared" ref="G557:I557" si="4">SUM(G542:G556)</f>
        <v>14.491666666666667</v>
      </c>
      <c r="H557" s="84">
        <f t="shared" si="4"/>
        <v>44.931666666666672</v>
      </c>
      <c r="I557" s="84">
        <f t="shared" si="4"/>
        <v>362</v>
      </c>
      <c r="J557" s="211"/>
    </row>
    <row r="558" spans="1:106" x14ac:dyDescent="0.25">
      <c r="A558" s="85" t="s">
        <v>27</v>
      </c>
      <c r="C558" s="86">
        <v>125</v>
      </c>
      <c r="D558" s="103">
        <v>125</v>
      </c>
      <c r="E558" s="86">
        <v>125</v>
      </c>
      <c r="F558" s="87">
        <v>0.6</v>
      </c>
      <c r="G558" s="88">
        <v>0.06</v>
      </c>
      <c r="H558" s="74">
        <v>22</v>
      </c>
      <c r="I558" s="88">
        <v>91</v>
      </c>
      <c r="J558" s="211" t="s">
        <v>262</v>
      </c>
    </row>
    <row r="559" spans="1:106" ht="16.5" thickBot="1" x14ac:dyDescent="0.3">
      <c r="A559" s="85"/>
      <c r="C559" s="86"/>
      <c r="D559" s="103"/>
      <c r="E559" s="86"/>
      <c r="F559" s="87"/>
      <c r="G559" s="88"/>
      <c r="I559" s="88"/>
      <c r="J559" s="110"/>
    </row>
    <row r="560" spans="1:106" ht="16.5" thickBot="1" x14ac:dyDescent="0.3">
      <c r="A560" s="100" t="s">
        <v>26</v>
      </c>
      <c r="B560" s="101"/>
      <c r="C560" s="102">
        <f>SUM(C558)</f>
        <v>125</v>
      </c>
      <c r="D560" s="179"/>
      <c r="E560" s="104"/>
      <c r="F560" s="83">
        <f>SUM(F558:F559)</f>
        <v>0.6</v>
      </c>
      <c r="G560" s="83">
        <f>SUM(G558:G559)</f>
        <v>0.06</v>
      </c>
      <c r="H560" s="83">
        <f>SUM(H558:H559)</f>
        <v>22</v>
      </c>
      <c r="I560" s="83">
        <f>SUM(I558:I559)</f>
        <v>91</v>
      </c>
      <c r="J560" s="211"/>
    </row>
    <row r="561" spans="1:106" ht="16.5" thickBot="1" x14ac:dyDescent="0.3">
      <c r="A561" s="105"/>
      <c r="B561" s="106"/>
      <c r="C561" s="107">
        <v>538</v>
      </c>
      <c r="D561" s="152"/>
      <c r="E561" s="108"/>
      <c r="F561" s="74">
        <f>F557+F560</f>
        <v>13.226666666666667</v>
      </c>
      <c r="G561" s="74">
        <f t="shared" ref="G561:I561" si="5">G557+G560</f>
        <v>14.551666666666668</v>
      </c>
      <c r="H561" s="74">
        <f t="shared" si="5"/>
        <v>66.931666666666672</v>
      </c>
      <c r="I561" s="74">
        <f t="shared" si="5"/>
        <v>453</v>
      </c>
      <c r="J561" s="211"/>
    </row>
    <row r="562" spans="1:106" x14ac:dyDescent="0.25">
      <c r="A562" s="105"/>
      <c r="B562" s="106" t="s">
        <v>28</v>
      </c>
      <c r="C562" s="107"/>
      <c r="D562" s="187"/>
      <c r="E562" s="109"/>
      <c r="F562" s="286"/>
      <c r="G562" s="75"/>
      <c r="H562" s="286"/>
      <c r="I562" s="285"/>
      <c r="J562" s="211"/>
    </row>
    <row r="563" spans="1:106" s="69" customFormat="1" ht="15" x14ac:dyDescent="0.25">
      <c r="A563" s="121" t="s">
        <v>212</v>
      </c>
      <c r="B563" s="122"/>
      <c r="C563" s="123">
        <v>50</v>
      </c>
      <c r="D563" s="125"/>
      <c r="E563" s="124"/>
      <c r="F563" s="125">
        <v>0.6</v>
      </c>
      <c r="G563" s="124">
        <v>2.5</v>
      </c>
      <c r="H563" s="125">
        <v>4.2</v>
      </c>
      <c r="I563" s="126">
        <v>42</v>
      </c>
      <c r="J563" s="134" t="s">
        <v>447</v>
      </c>
    </row>
    <row r="564" spans="1:106" s="69" customFormat="1" ht="15" x14ac:dyDescent="0.25">
      <c r="A564" s="121"/>
      <c r="B564" s="297" t="s">
        <v>29</v>
      </c>
      <c r="C564" s="123"/>
      <c r="D564" s="125">
        <v>64.64</v>
      </c>
      <c r="E564" s="124">
        <v>50.5</v>
      </c>
      <c r="F564" s="125"/>
      <c r="G564" s="124"/>
      <c r="H564" s="125"/>
      <c r="I564" s="126"/>
      <c r="J564" s="134"/>
    </row>
    <row r="565" spans="1:106" ht="31.5" x14ac:dyDescent="0.25">
      <c r="A565" s="85" t="s">
        <v>383</v>
      </c>
      <c r="C565" s="86" t="s">
        <v>384</v>
      </c>
      <c r="D565" s="74"/>
      <c r="E565" s="88"/>
      <c r="F565" s="87">
        <v>3.8</v>
      </c>
      <c r="G565" s="88">
        <v>3.5</v>
      </c>
      <c r="H565" s="74">
        <v>20.5</v>
      </c>
      <c r="I565" s="87">
        <v>129</v>
      </c>
      <c r="J565" s="133" t="s">
        <v>442</v>
      </c>
    </row>
    <row r="566" spans="1:106" s="26" customFormat="1" x14ac:dyDescent="0.25">
      <c r="A566" s="85"/>
      <c r="B566" s="72" t="s">
        <v>83</v>
      </c>
      <c r="C566" s="98"/>
      <c r="D566" s="86">
        <v>22.57</v>
      </c>
      <c r="E566" s="103">
        <v>14.67</v>
      </c>
      <c r="F566" s="87"/>
      <c r="G566" s="87"/>
      <c r="H566" s="87"/>
      <c r="I566" s="87"/>
      <c r="J566" s="110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  <c r="AA566" s="69"/>
      <c r="AB566" s="69"/>
      <c r="AC566" s="69"/>
      <c r="AD566" s="69"/>
      <c r="AE566" s="69"/>
      <c r="AF566" s="69"/>
      <c r="AG566" s="69"/>
      <c r="AH566" s="69"/>
      <c r="AI566" s="69"/>
      <c r="AJ566" s="69"/>
      <c r="AK566" s="69"/>
      <c r="AL566" s="69"/>
      <c r="AM566" s="69"/>
      <c r="AN566" s="69"/>
      <c r="AO566" s="69"/>
      <c r="AP566" s="69"/>
      <c r="AQ566" s="69"/>
      <c r="AR566" s="69"/>
      <c r="AS566" s="69"/>
      <c r="AT566" s="69"/>
      <c r="AU566" s="69"/>
      <c r="AV566" s="69"/>
      <c r="AW566" s="69"/>
      <c r="AX566" s="69"/>
      <c r="AY566" s="69"/>
      <c r="AZ566" s="69"/>
      <c r="BA566" s="69"/>
      <c r="BB566" s="69"/>
      <c r="BC566" s="69"/>
      <c r="BD566" s="69"/>
      <c r="BE566" s="69"/>
      <c r="BF566" s="69"/>
      <c r="BG566" s="69"/>
      <c r="BH566" s="69"/>
      <c r="BI566" s="69"/>
      <c r="BJ566" s="69"/>
      <c r="BK566" s="69"/>
      <c r="BL566" s="69"/>
      <c r="BM566" s="69"/>
      <c r="BN566" s="69"/>
      <c r="BO566" s="69"/>
      <c r="BP566" s="69"/>
      <c r="BQ566" s="69"/>
      <c r="BR566" s="69"/>
      <c r="BS566" s="69"/>
      <c r="BT566" s="69"/>
      <c r="BU566" s="69"/>
      <c r="BV566" s="69"/>
      <c r="BW566" s="69"/>
      <c r="BX566" s="69"/>
      <c r="BY566" s="69"/>
      <c r="BZ566" s="69"/>
      <c r="CA566" s="69"/>
      <c r="CB566" s="69"/>
      <c r="CC566" s="69"/>
      <c r="CD566" s="69"/>
      <c r="CE566" s="69"/>
      <c r="CF566" s="69"/>
      <c r="CG566" s="69"/>
      <c r="CH566" s="69"/>
      <c r="CI566" s="69"/>
      <c r="CJ566" s="69"/>
      <c r="CK566" s="69"/>
      <c r="CL566" s="69"/>
      <c r="CM566" s="69"/>
      <c r="CN566" s="69"/>
      <c r="CO566" s="69"/>
      <c r="CP566" s="69"/>
      <c r="CQ566" s="69"/>
      <c r="CR566" s="69"/>
      <c r="CS566" s="69"/>
      <c r="CT566" s="69"/>
      <c r="CU566" s="69"/>
      <c r="CV566" s="69"/>
      <c r="CW566" s="69"/>
      <c r="CX566" s="69"/>
      <c r="CY566" s="69"/>
      <c r="CZ566" s="69"/>
      <c r="DA566" s="69"/>
      <c r="DB566"/>
    </row>
    <row r="567" spans="1:106" x14ac:dyDescent="0.25">
      <c r="A567" s="85"/>
      <c r="B567" s="72" t="s">
        <v>30</v>
      </c>
      <c r="C567" s="86"/>
      <c r="D567" s="74">
        <v>57.2</v>
      </c>
      <c r="E567" s="88">
        <v>40</v>
      </c>
      <c r="G567" s="88"/>
      <c r="I567" s="87"/>
      <c r="J567" s="110"/>
    </row>
    <row r="568" spans="1:106" x14ac:dyDescent="0.25">
      <c r="A568" s="85"/>
      <c r="B568" s="72" t="s">
        <v>101</v>
      </c>
      <c r="C568" s="86"/>
      <c r="D568" s="74">
        <v>20.25</v>
      </c>
      <c r="E568" s="88">
        <v>20</v>
      </c>
      <c r="G568" s="88"/>
      <c r="I568" s="87"/>
      <c r="J568" s="110"/>
    </row>
    <row r="569" spans="1:106" x14ac:dyDescent="0.25">
      <c r="A569" s="85"/>
      <c r="B569" s="72" t="s">
        <v>32</v>
      </c>
      <c r="C569" s="86"/>
      <c r="D569" s="74">
        <v>10</v>
      </c>
      <c r="E569" s="88">
        <v>8</v>
      </c>
      <c r="G569" s="88"/>
      <c r="I569" s="87"/>
      <c r="J569" s="110"/>
    </row>
    <row r="570" spans="1:106" x14ac:dyDescent="0.25">
      <c r="A570" s="85"/>
      <c r="B570" s="72" t="s">
        <v>33</v>
      </c>
      <c r="C570" s="86"/>
      <c r="D570" s="74">
        <v>9.52</v>
      </c>
      <c r="E570" s="88">
        <v>8</v>
      </c>
      <c r="G570" s="88"/>
      <c r="I570" s="87"/>
      <c r="J570" s="110"/>
    </row>
    <row r="571" spans="1:106" x14ac:dyDescent="0.25">
      <c r="A571" s="85"/>
      <c r="B571" s="72" t="s">
        <v>34</v>
      </c>
      <c r="C571" s="86"/>
      <c r="D571" s="74">
        <v>3</v>
      </c>
      <c r="E571" s="88">
        <v>3</v>
      </c>
      <c r="G571" s="88"/>
      <c r="I571" s="87"/>
      <c r="J571" s="110"/>
    </row>
    <row r="572" spans="1:106" x14ac:dyDescent="0.25">
      <c r="A572" s="85"/>
      <c r="B572" s="72" t="s">
        <v>19</v>
      </c>
      <c r="C572" s="86"/>
      <c r="D572" s="74">
        <v>1.2</v>
      </c>
      <c r="E572" s="88">
        <v>1.2</v>
      </c>
      <c r="G572" s="88"/>
      <c r="I572" s="87"/>
      <c r="J572" s="110"/>
    </row>
    <row r="573" spans="1:106" x14ac:dyDescent="0.25">
      <c r="A573" s="85"/>
      <c r="B573" s="72" t="s">
        <v>17</v>
      </c>
      <c r="C573" s="86"/>
      <c r="D573" s="74">
        <v>144</v>
      </c>
      <c r="E573" s="88">
        <v>144</v>
      </c>
      <c r="G573" s="88"/>
      <c r="I573" s="87"/>
      <c r="J573" s="110"/>
    </row>
    <row r="574" spans="1:106" x14ac:dyDescent="0.25">
      <c r="A574" s="85"/>
      <c r="B574" s="72" t="s">
        <v>190</v>
      </c>
      <c r="C574" s="86"/>
      <c r="D574" s="74"/>
      <c r="E574" s="88"/>
      <c r="G574" s="88"/>
      <c r="I574" s="87"/>
      <c r="J574" s="110"/>
    </row>
    <row r="575" spans="1:106" x14ac:dyDescent="0.25">
      <c r="A575" s="85"/>
      <c r="B575" s="72" t="s">
        <v>38</v>
      </c>
      <c r="C575" s="86"/>
      <c r="D575" s="74">
        <v>14.4</v>
      </c>
      <c r="E575" s="88">
        <v>12</v>
      </c>
      <c r="G575" s="88"/>
      <c r="I575" s="88"/>
      <c r="J575" s="110"/>
    </row>
    <row r="576" spans="1:106" x14ac:dyDescent="0.25">
      <c r="A576" s="85"/>
      <c r="B576" s="72" t="s">
        <v>20</v>
      </c>
      <c r="C576" s="86"/>
      <c r="D576" s="74">
        <v>2</v>
      </c>
      <c r="E576" s="88">
        <v>2</v>
      </c>
      <c r="G576" s="88"/>
      <c r="I576" s="88"/>
      <c r="J576" s="110"/>
    </row>
    <row r="577" spans="1:157" s="26" customFormat="1" ht="30" x14ac:dyDescent="0.25">
      <c r="A577" s="304" t="s">
        <v>412</v>
      </c>
      <c r="B577" s="64"/>
      <c r="C577" s="91">
        <v>70</v>
      </c>
      <c r="D577" s="197"/>
      <c r="E577" s="94"/>
      <c r="F577" s="94">
        <v>8.6</v>
      </c>
      <c r="G577" s="95">
        <v>11</v>
      </c>
      <c r="H577" s="67">
        <v>12</v>
      </c>
      <c r="I577" s="95">
        <v>180</v>
      </c>
      <c r="J577" s="110" t="s">
        <v>448</v>
      </c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69"/>
      <c r="CB577" s="69"/>
      <c r="CC577" s="69"/>
      <c r="CD577" s="69"/>
      <c r="CE577" s="69"/>
      <c r="CF577" s="69"/>
      <c r="CG577" s="69"/>
      <c r="CH577" s="69"/>
      <c r="CI577" s="69"/>
      <c r="CJ577" s="69"/>
      <c r="CK577" s="69"/>
      <c r="CL577" s="69"/>
      <c r="CM577" s="69"/>
      <c r="CN577" s="69"/>
      <c r="CO577" s="69"/>
      <c r="CP577" s="69"/>
      <c r="CQ577" s="69"/>
      <c r="CR577" s="69"/>
      <c r="CS577" s="69"/>
      <c r="CT577" s="69"/>
      <c r="CU577" s="69"/>
      <c r="CV577" s="69"/>
      <c r="CW577" s="69"/>
      <c r="CX577" s="69"/>
      <c r="CY577" s="69"/>
      <c r="CZ577" s="69"/>
      <c r="DA577" s="69"/>
    </row>
    <row r="578" spans="1:157" s="26" customFormat="1" x14ac:dyDescent="0.25">
      <c r="A578" s="90"/>
      <c r="B578" s="297" t="s">
        <v>141</v>
      </c>
      <c r="C578" s="91"/>
      <c r="D578" s="197">
        <v>52</v>
      </c>
      <c r="E578" s="94">
        <v>52</v>
      </c>
      <c r="F578" s="94"/>
      <c r="G578" s="95"/>
      <c r="H578" s="67"/>
      <c r="I578" s="94"/>
      <c r="J578" s="110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69"/>
      <c r="CB578" s="69"/>
      <c r="CC578" s="69"/>
      <c r="CD578" s="69"/>
      <c r="CE578" s="69"/>
      <c r="CF578" s="69"/>
      <c r="CG578" s="69"/>
      <c r="CH578" s="69"/>
      <c r="CI578" s="69"/>
      <c r="CJ578" s="69"/>
      <c r="CK578" s="69"/>
      <c r="CL578" s="69"/>
      <c r="CM578" s="69"/>
      <c r="CN578" s="69"/>
      <c r="CO578" s="69"/>
      <c r="CP578" s="69"/>
      <c r="CQ578" s="69"/>
      <c r="CR578" s="69"/>
      <c r="CS578" s="69"/>
      <c r="CT578" s="69"/>
      <c r="CU578" s="69"/>
      <c r="CV578" s="69"/>
      <c r="CW578" s="69"/>
      <c r="CX578" s="69"/>
      <c r="CY578" s="69"/>
      <c r="CZ578" s="69"/>
      <c r="DA578" s="69"/>
    </row>
    <row r="579" spans="1:157" s="26" customFormat="1" x14ac:dyDescent="0.25">
      <c r="A579" s="90"/>
      <c r="B579" s="297" t="s">
        <v>38</v>
      </c>
      <c r="C579" s="91"/>
      <c r="D579" s="197">
        <v>6</v>
      </c>
      <c r="E579" s="94">
        <v>6</v>
      </c>
      <c r="F579" s="94"/>
      <c r="G579" s="95"/>
      <c r="H579" s="67"/>
      <c r="I579" s="94"/>
      <c r="J579" s="110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69"/>
      <c r="CB579" s="69"/>
      <c r="CC579" s="69"/>
      <c r="CD579" s="69"/>
      <c r="CE579" s="69"/>
      <c r="CF579" s="69"/>
      <c r="CG579" s="69"/>
      <c r="CH579" s="69"/>
      <c r="CI579" s="69"/>
      <c r="CJ579" s="69"/>
      <c r="CK579" s="69"/>
      <c r="CL579" s="69"/>
      <c r="CM579" s="69"/>
      <c r="CN579" s="69"/>
      <c r="CO579" s="69"/>
      <c r="CP579" s="69"/>
      <c r="CQ579" s="69"/>
      <c r="CR579" s="69"/>
      <c r="CS579" s="69"/>
      <c r="CT579" s="69"/>
      <c r="CU579" s="69"/>
      <c r="CV579" s="69"/>
      <c r="CW579" s="69"/>
      <c r="CX579" s="69"/>
      <c r="CY579" s="69"/>
      <c r="CZ579" s="69"/>
      <c r="DA579" s="69"/>
    </row>
    <row r="580" spans="1:157" s="26" customFormat="1" x14ac:dyDescent="0.25">
      <c r="A580" s="90"/>
      <c r="B580" s="297" t="s">
        <v>33</v>
      </c>
      <c r="C580" s="91"/>
      <c r="D580" s="197">
        <v>14.28</v>
      </c>
      <c r="E580" s="94">
        <v>11.995200000000001</v>
      </c>
      <c r="F580" s="94"/>
      <c r="G580" s="95"/>
      <c r="H580" s="67"/>
      <c r="I580" s="94"/>
      <c r="J580" s="110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69"/>
      <c r="CB580" s="69"/>
      <c r="CC580" s="69"/>
      <c r="CD580" s="69"/>
      <c r="CE580" s="69"/>
      <c r="CF580" s="69"/>
      <c r="CG580" s="69"/>
      <c r="CH580" s="69"/>
      <c r="CI580" s="69"/>
      <c r="CJ580" s="69"/>
      <c r="CK580" s="69"/>
      <c r="CL580" s="69"/>
      <c r="CM580" s="69"/>
      <c r="CN580" s="69"/>
      <c r="CO580" s="69"/>
      <c r="CP580" s="69"/>
      <c r="CQ580" s="69"/>
      <c r="CR580" s="69"/>
      <c r="CS580" s="69"/>
      <c r="CT580" s="69"/>
      <c r="CU580" s="69"/>
      <c r="CV580" s="69"/>
      <c r="CW580" s="69"/>
      <c r="CX580" s="69"/>
      <c r="CY580" s="69"/>
      <c r="CZ580" s="69"/>
      <c r="DA580" s="69"/>
    </row>
    <row r="581" spans="1:157" s="26" customFormat="1" x14ac:dyDescent="0.25">
      <c r="A581" s="90"/>
      <c r="B581" s="230" t="s">
        <v>17</v>
      </c>
      <c r="C581" s="91"/>
      <c r="D581" s="197">
        <v>15</v>
      </c>
      <c r="E581" s="94">
        <v>15</v>
      </c>
      <c r="F581" s="94"/>
      <c r="G581" s="95"/>
      <c r="H581" s="67"/>
      <c r="I581" s="94"/>
      <c r="J581" s="110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69"/>
      <c r="CB581" s="69"/>
      <c r="CC581" s="69"/>
      <c r="CD581" s="69"/>
      <c r="CE581" s="69"/>
      <c r="CF581" s="69"/>
      <c r="CG581" s="69"/>
      <c r="CH581" s="69"/>
      <c r="CI581" s="69"/>
      <c r="CJ581" s="69"/>
      <c r="CK581" s="69"/>
      <c r="CL581" s="69"/>
      <c r="CM581" s="69"/>
      <c r="CN581" s="69"/>
      <c r="CO581" s="69"/>
      <c r="CP581" s="69"/>
      <c r="CQ581" s="69"/>
      <c r="CR581" s="69"/>
      <c r="CS581" s="69"/>
      <c r="CT581" s="69"/>
      <c r="CU581" s="69"/>
      <c r="CV581" s="69"/>
      <c r="CW581" s="69"/>
      <c r="CX581" s="69"/>
      <c r="CY581" s="69"/>
      <c r="CZ581" s="69"/>
      <c r="DA581" s="69"/>
    </row>
    <row r="582" spans="1:157" s="26" customFormat="1" x14ac:dyDescent="0.25">
      <c r="A582" s="90"/>
      <c r="B582" s="297" t="s">
        <v>19</v>
      </c>
      <c r="C582" s="91"/>
      <c r="D582" s="197">
        <v>0.5</v>
      </c>
      <c r="E582" s="94">
        <v>0.5</v>
      </c>
      <c r="F582" s="94"/>
      <c r="G582" s="95"/>
      <c r="H582" s="67"/>
      <c r="I582" s="94"/>
      <c r="J582" s="110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69"/>
      <c r="CB582" s="69"/>
      <c r="CC582" s="69"/>
      <c r="CD582" s="69"/>
      <c r="CE582" s="69"/>
      <c r="CF582" s="69"/>
      <c r="CG582" s="69"/>
      <c r="CH582" s="69"/>
      <c r="CI582" s="69"/>
      <c r="CJ582" s="69"/>
      <c r="CK582" s="69"/>
      <c r="CL582" s="69"/>
      <c r="CM582" s="69"/>
      <c r="CN582" s="69"/>
      <c r="CO582" s="69"/>
      <c r="CP582" s="69"/>
      <c r="CQ582" s="69"/>
      <c r="CR582" s="69"/>
      <c r="CS582" s="69"/>
      <c r="CT582" s="69"/>
      <c r="CU582" s="69"/>
      <c r="CV582" s="69"/>
      <c r="CW582" s="69"/>
      <c r="CX582" s="69"/>
      <c r="CY582" s="69"/>
      <c r="CZ582" s="69"/>
      <c r="DA582" s="69"/>
    </row>
    <row r="583" spans="1:157" s="26" customFormat="1" x14ac:dyDescent="0.25">
      <c r="A583" s="90"/>
      <c r="B583" s="297" t="s">
        <v>20</v>
      </c>
      <c r="C583" s="91"/>
      <c r="D583" s="197">
        <v>2.6</v>
      </c>
      <c r="E583" s="94">
        <v>2.6</v>
      </c>
      <c r="F583" s="94"/>
      <c r="G583" s="95"/>
      <c r="H583" s="67"/>
      <c r="I583" s="94"/>
      <c r="J583" s="110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69"/>
      <c r="CB583" s="69"/>
      <c r="CC583" s="69"/>
      <c r="CD583" s="69"/>
      <c r="CE583" s="69"/>
      <c r="CF583" s="69"/>
      <c r="CG583" s="69"/>
      <c r="CH583" s="69"/>
      <c r="CI583" s="69"/>
      <c r="CJ583" s="69"/>
      <c r="CK583" s="69"/>
      <c r="CL583" s="69"/>
      <c r="CM583" s="69"/>
      <c r="CN583" s="69"/>
      <c r="CO583" s="69"/>
      <c r="CP583" s="69"/>
      <c r="CQ583" s="69"/>
      <c r="CR583" s="69"/>
      <c r="CS583" s="69"/>
      <c r="CT583" s="69"/>
      <c r="CU583" s="69"/>
      <c r="CV583" s="69"/>
      <c r="CW583" s="69"/>
      <c r="CX583" s="69"/>
      <c r="CY583" s="69"/>
      <c r="CZ583" s="69"/>
      <c r="DA583" s="69"/>
    </row>
    <row r="584" spans="1:157" s="26" customFormat="1" x14ac:dyDescent="0.25">
      <c r="A584" s="90"/>
      <c r="B584" s="297" t="s">
        <v>34</v>
      </c>
      <c r="C584" s="91"/>
      <c r="D584" s="197">
        <v>1</v>
      </c>
      <c r="E584" s="94">
        <v>1</v>
      </c>
      <c r="F584" s="94"/>
      <c r="G584" s="95"/>
      <c r="H584" s="67"/>
      <c r="I584" s="94"/>
      <c r="J584" s="110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69"/>
      <c r="CB584" s="69"/>
      <c r="CC584" s="69"/>
      <c r="CD584" s="69"/>
      <c r="CE584" s="69"/>
      <c r="CF584" s="69"/>
      <c r="CG584" s="69"/>
      <c r="CH584" s="69"/>
      <c r="CI584" s="69"/>
      <c r="CJ584" s="69"/>
      <c r="CK584" s="69"/>
      <c r="CL584" s="69"/>
      <c r="CM584" s="69"/>
      <c r="CN584" s="69"/>
      <c r="CO584" s="69"/>
      <c r="CP584" s="69"/>
      <c r="CQ584" s="69"/>
      <c r="CR584" s="69"/>
      <c r="CS584" s="69"/>
      <c r="CT584" s="69"/>
      <c r="CU584" s="69"/>
      <c r="CV584" s="69"/>
      <c r="CW584" s="69"/>
      <c r="CX584" s="69"/>
      <c r="CY584" s="69"/>
      <c r="CZ584" s="69"/>
      <c r="DA584" s="69"/>
    </row>
    <row r="585" spans="1:157" s="26" customFormat="1" x14ac:dyDescent="0.25">
      <c r="A585" s="255" t="s">
        <v>413</v>
      </c>
      <c r="B585" s="299"/>
      <c r="C585" s="91">
        <v>130</v>
      </c>
      <c r="D585" s="240"/>
      <c r="E585" s="94"/>
      <c r="F585" s="94">
        <v>3.7</v>
      </c>
      <c r="G585" s="95">
        <v>4.4400000000000004</v>
      </c>
      <c r="H585" s="67">
        <v>25</v>
      </c>
      <c r="I585" s="95">
        <v>155</v>
      </c>
      <c r="J585" s="110" t="s">
        <v>203</v>
      </c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69"/>
      <c r="CB585" s="69"/>
      <c r="CC585" s="69"/>
      <c r="CD585" s="69"/>
      <c r="CE585" s="69"/>
      <c r="CF585" s="69"/>
      <c r="CG585" s="69"/>
      <c r="CH585" s="69"/>
      <c r="CI585" s="69"/>
      <c r="CJ585" s="69"/>
      <c r="CK585" s="69"/>
      <c r="CL585" s="69"/>
      <c r="CM585" s="69"/>
      <c r="CN585" s="69"/>
      <c r="CO585" s="69"/>
      <c r="CP585" s="69"/>
      <c r="CQ585" s="69"/>
      <c r="CR585" s="69"/>
      <c r="CS585" s="69"/>
      <c r="CT585" s="69"/>
      <c r="CU585" s="69"/>
      <c r="CV585" s="69"/>
      <c r="CW585" s="69"/>
      <c r="CX585" s="69"/>
      <c r="CY585" s="69"/>
      <c r="CZ585" s="69"/>
      <c r="DA585" s="69"/>
    </row>
    <row r="586" spans="1:157" s="26" customFormat="1" x14ac:dyDescent="0.25">
      <c r="A586" s="90"/>
      <c r="B586" s="297" t="s">
        <v>30</v>
      </c>
      <c r="C586" s="91"/>
      <c r="D586" s="240">
        <v>159.58799999999999</v>
      </c>
      <c r="E586" s="94">
        <v>111.6</v>
      </c>
      <c r="F586" s="94"/>
      <c r="G586" s="95"/>
      <c r="H586" s="67"/>
      <c r="I586" s="95"/>
      <c r="J586" s="110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69"/>
      <c r="CB586" s="69"/>
      <c r="CC586" s="69"/>
      <c r="CD586" s="69"/>
      <c r="CE586" s="69"/>
      <c r="CF586" s="69"/>
      <c r="CG586" s="69"/>
      <c r="CH586" s="69"/>
      <c r="CI586" s="69"/>
      <c r="CJ586" s="69"/>
      <c r="CK586" s="69"/>
      <c r="CL586" s="69"/>
      <c r="CM586" s="69"/>
      <c r="CN586" s="69"/>
      <c r="CO586" s="69"/>
      <c r="CP586" s="69"/>
      <c r="CQ586" s="69"/>
      <c r="CR586" s="69"/>
      <c r="CS586" s="69"/>
      <c r="CT586" s="69"/>
      <c r="CU586" s="69"/>
      <c r="CV586" s="69"/>
      <c r="CW586" s="69"/>
      <c r="CX586" s="69"/>
      <c r="CY586" s="69"/>
      <c r="CZ586" s="69"/>
      <c r="DA586" s="69"/>
    </row>
    <row r="587" spans="1:157" s="26" customFormat="1" x14ac:dyDescent="0.25">
      <c r="A587" s="90"/>
      <c r="B587" s="297" t="s">
        <v>16</v>
      </c>
      <c r="C587" s="91"/>
      <c r="D587" s="240">
        <v>20.47</v>
      </c>
      <c r="E587" s="94">
        <v>19.4956</v>
      </c>
      <c r="F587" s="94"/>
      <c r="G587" s="95"/>
      <c r="H587" s="67"/>
      <c r="I587" s="95"/>
      <c r="J587" s="110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69"/>
      <c r="CB587" s="69"/>
      <c r="CC587" s="69"/>
      <c r="CD587" s="69"/>
      <c r="CE587" s="69"/>
      <c r="CF587" s="69"/>
      <c r="CG587" s="69"/>
      <c r="CH587" s="69"/>
      <c r="CI587" s="69"/>
      <c r="CJ587" s="69"/>
      <c r="CK587" s="69"/>
      <c r="CL587" s="69"/>
      <c r="CM587" s="69"/>
      <c r="CN587" s="69"/>
      <c r="CO587" s="69"/>
      <c r="CP587" s="69"/>
      <c r="CQ587" s="69"/>
      <c r="CR587" s="69"/>
      <c r="CS587" s="69"/>
      <c r="CT587" s="69"/>
      <c r="CU587" s="69"/>
      <c r="CV587" s="69"/>
      <c r="CW587" s="69"/>
      <c r="CX587" s="69"/>
      <c r="CY587" s="69"/>
      <c r="CZ587" s="69"/>
      <c r="DA587" s="69"/>
    </row>
    <row r="588" spans="1:157" s="26" customFormat="1" x14ac:dyDescent="0.25">
      <c r="A588" s="90"/>
      <c r="B588" s="297" t="s">
        <v>19</v>
      </c>
      <c r="C588" s="91"/>
      <c r="D588" s="240">
        <v>1</v>
      </c>
      <c r="E588" s="94">
        <v>1</v>
      </c>
      <c r="F588" s="94"/>
      <c r="G588" s="95"/>
      <c r="H588" s="67"/>
      <c r="I588" s="95"/>
      <c r="J588" s="110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69"/>
      <c r="CB588" s="69"/>
      <c r="CC588" s="69"/>
      <c r="CD588" s="69"/>
      <c r="CE588" s="69"/>
      <c r="CF588" s="69"/>
      <c r="CG588" s="69"/>
      <c r="CH588" s="69"/>
      <c r="CI588" s="69"/>
      <c r="CJ588" s="69"/>
      <c r="CK588" s="69"/>
      <c r="CL588" s="69"/>
      <c r="CM588" s="69"/>
      <c r="CN588" s="69"/>
      <c r="CO588" s="69"/>
      <c r="CP588" s="69"/>
      <c r="CQ588" s="69"/>
      <c r="CR588" s="69"/>
      <c r="CS588" s="69"/>
      <c r="CT588" s="69"/>
      <c r="CU588" s="69"/>
      <c r="CV588" s="69"/>
      <c r="CW588" s="69"/>
      <c r="CX588" s="69"/>
      <c r="CY588" s="69"/>
      <c r="CZ588" s="69"/>
      <c r="DA588" s="69"/>
    </row>
    <row r="589" spans="1:157" s="26" customFormat="1" x14ac:dyDescent="0.25">
      <c r="A589" s="90"/>
      <c r="B589" s="297" t="s">
        <v>20</v>
      </c>
      <c r="C589" s="91"/>
      <c r="D589" s="240">
        <v>3</v>
      </c>
      <c r="E589" s="94">
        <v>3</v>
      </c>
      <c r="F589" s="94"/>
      <c r="G589" s="95"/>
      <c r="H589" s="67"/>
      <c r="I589" s="95"/>
      <c r="J589" s="110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69"/>
      <c r="CB589" s="69"/>
      <c r="CC589" s="69"/>
      <c r="CD589" s="69"/>
      <c r="CE589" s="69"/>
      <c r="CF589" s="69"/>
      <c r="CG589" s="69"/>
      <c r="CH589" s="69"/>
      <c r="CI589" s="69"/>
      <c r="CJ589" s="69"/>
      <c r="CK589" s="69"/>
      <c r="CL589" s="69"/>
      <c r="CM589" s="69"/>
      <c r="CN589" s="69"/>
      <c r="CO589" s="69"/>
      <c r="CP589" s="69"/>
      <c r="CQ589" s="69"/>
      <c r="CR589" s="69"/>
      <c r="CS589" s="69"/>
      <c r="CT589" s="69"/>
      <c r="CU589" s="69"/>
      <c r="CV589" s="69"/>
      <c r="CW589" s="69"/>
      <c r="CX589" s="69"/>
      <c r="CY589" s="69"/>
      <c r="CZ589" s="69"/>
      <c r="DA589" s="69"/>
    </row>
    <row r="590" spans="1:157" s="38" customFormat="1" x14ac:dyDescent="0.25">
      <c r="A590" s="85" t="s">
        <v>397</v>
      </c>
      <c r="B590" s="72"/>
      <c r="C590" s="86">
        <v>180</v>
      </c>
      <c r="D590" s="157"/>
      <c r="E590" s="157"/>
      <c r="F590" s="87">
        <v>0.1</v>
      </c>
      <c r="G590" s="88">
        <v>0.1</v>
      </c>
      <c r="H590" s="88">
        <v>11.8</v>
      </c>
      <c r="I590" s="88">
        <v>49</v>
      </c>
      <c r="J590" s="110" t="s">
        <v>398</v>
      </c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  <c r="AJ590" s="96"/>
      <c r="AK590" s="96"/>
      <c r="AL590" s="96"/>
      <c r="AM590" s="96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  <c r="CH590" s="96"/>
      <c r="CI590" s="96"/>
      <c r="CJ590" s="96"/>
      <c r="CK590" s="96"/>
      <c r="CL590" s="96"/>
      <c r="CM590" s="96"/>
      <c r="CN590" s="96"/>
      <c r="CO590" s="96"/>
      <c r="CP590" s="96"/>
      <c r="CQ590" s="96"/>
      <c r="CR590" s="96"/>
      <c r="CS590" s="96"/>
      <c r="CT590" s="96"/>
      <c r="CU590" s="96"/>
      <c r="CV590" s="96"/>
      <c r="CW590" s="96"/>
      <c r="CX590" s="96"/>
      <c r="CY590" s="96"/>
      <c r="CZ590" s="96"/>
      <c r="DA590" s="96"/>
      <c r="DB590" s="96"/>
      <c r="DC590" s="96"/>
      <c r="DD590" s="96"/>
      <c r="DE590" s="96"/>
      <c r="DF590" s="27"/>
      <c r="DG590" s="27"/>
      <c r="DH590" s="27"/>
      <c r="DI590" s="27"/>
      <c r="DJ590" s="27"/>
      <c r="DK590" s="27"/>
      <c r="DL590" s="27"/>
      <c r="DM590" s="27"/>
      <c r="DN590" s="27"/>
      <c r="DO590" s="27"/>
      <c r="DP590" s="27"/>
      <c r="DQ590" s="27"/>
      <c r="DR590" s="27"/>
      <c r="DS590" s="27"/>
      <c r="DT590" s="27"/>
      <c r="DU590" s="27"/>
      <c r="DV590" s="27"/>
      <c r="DW590" s="27"/>
      <c r="DX590" s="27"/>
      <c r="DY590" s="27"/>
      <c r="DZ590" s="27"/>
      <c r="EA590" s="27"/>
      <c r="EB590" s="27"/>
      <c r="EC590" s="27"/>
      <c r="ED590" s="27"/>
      <c r="EE590" s="27"/>
      <c r="EF590" s="27"/>
      <c r="EG590" s="27"/>
      <c r="EH590" s="27"/>
      <c r="EI590" s="27"/>
      <c r="EJ590" s="27"/>
      <c r="EK590" s="27"/>
      <c r="EL590" s="27"/>
      <c r="EM590" s="27"/>
      <c r="EN590" s="27"/>
      <c r="EO590" s="27"/>
      <c r="EP590" s="27"/>
      <c r="EQ590" s="27"/>
      <c r="ER590" s="27"/>
      <c r="ES590" s="27"/>
      <c r="ET590" s="27"/>
      <c r="EU590" s="27"/>
      <c r="EV590" s="27"/>
      <c r="EW590" s="27"/>
      <c r="EX590" s="27"/>
      <c r="EY590" s="27"/>
      <c r="EZ590" s="27"/>
      <c r="FA590" s="27"/>
    </row>
    <row r="591" spans="1:157" s="38" customFormat="1" x14ac:dyDescent="0.25">
      <c r="A591" s="85"/>
      <c r="B591" s="72" t="s">
        <v>399</v>
      </c>
      <c r="C591" s="86"/>
      <c r="D591" s="157">
        <v>40.799999999999997</v>
      </c>
      <c r="E591" s="157">
        <v>36</v>
      </c>
      <c r="F591" s="87"/>
      <c r="G591" s="87"/>
      <c r="H591" s="88"/>
      <c r="I591" s="88"/>
      <c r="J591" s="110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  <c r="AA591" s="96"/>
      <c r="AB591" s="96"/>
      <c r="AC591" s="96"/>
      <c r="AD591" s="96"/>
      <c r="AE591" s="96"/>
      <c r="AF591" s="96"/>
      <c r="AG591" s="96"/>
      <c r="AH591" s="96"/>
      <c r="AI591" s="96"/>
      <c r="AJ591" s="96"/>
      <c r="AK591" s="96"/>
      <c r="AL591" s="96"/>
      <c r="AM591" s="96"/>
      <c r="AN591" s="96"/>
      <c r="AO591" s="96"/>
      <c r="AP591" s="96"/>
      <c r="AQ591" s="96"/>
      <c r="AR591" s="96"/>
      <c r="AS591" s="96"/>
      <c r="AT591" s="96"/>
      <c r="AU591" s="96"/>
      <c r="AV591" s="96"/>
      <c r="AW591" s="96"/>
      <c r="AX591" s="96"/>
      <c r="AY591" s="96"/>
      <c r="AZ591" s="96"/>
      <c r="BA591" s="96"/>
      <c r="BB591" s="96"/>
      <c r="BC591" s="96"/>
      <c r="BD591" s="96"/>
      <c r="BE591" s="96"/>
      <c r="BF591" s="96"/>
      <c r="BG591" s="96"/>
      <c r="BH591" s="96"/>
      <c r="BI591" s="96"/>
      <c r="BJ591" s="96"/>
      <c r="BK591" s="96"/>
      <c r="BL591" s="96"/>
      <c r="BM591" s="96"/>
      <c r="BN591" s="96"/>
      <c r="BO591" s="96"/>
      <c r="BP591" s="96"/>
      <c r="BQ591" s="96"/>
      <c r="BR591" s="96"/>
      <c r="BS591" s="96"/>
      <c r="BT591" s="96"/>
      <c r="BU591" s="96"/>
      <c r="BV591" s="96"/>
      <c r="BW591" s="96"/>
      <c r="BX591" s="96"/>
      <c r="BY591" s="96"/>
      <c r="BZ591" s="96"/>
      <c r="CA591" s="96"/>
      <c r="CB591" s="96"/>
      <c r="CC591" s="96"/>
      <c r="CD591" s="96"/>
      <c r="CE591" s="96"/>
      <c r="CF591" s="96"/>
      <c r="CG591" s="96"/>
      <c r="CH591" s="96"/>
      <c r="CI591" s="96"/>
      <c r="CJ591" s="96"/>
      <c r="CK591" s="96"/>
      <c r="CL591" s="96"/>
      <c r="CM591" s="96"/>
      <c r="CN591" s="96"/>
      <c r="CO591" s="96"/>
      <c r="CP591" s="96"/>
      <c r="CQ591" s="96"/>
      <c r="CR591" s="96"/>
      <c r="CS591" s="96"/>
      <c r="CT591" s="96"/>
      <c r="CU591" s="96"/>
      <c r="CV591" s="96"/>
      <c r="CW591" s="96"/>
      <c r="CX591" s="96"/>
      <c r="CY591" s="96"/>
      <c r="CZ591" s="96"/>
      <c r="DA591" s="96"/>
      <c r="DB591" s="96"/>
      <c r="DC591" s="96"/>
      <c r="DD591" s="96"/>
      <c r="DE591" s="96"/>
      <c r="DF591" s="27"/>
      <c r="DG591" s="27"/>
      <c r="DH591" s="27"/>
      <c r="DI591" s="27"/>
      <c r="DJ591" s="27"/>
      <c r="DK591" s="27"/>
      <c r="DL591" s="27"/>
      <c r="DM591" s="27"/>
      <c r="DN591" s="27"/>
      <c r="DO591" s="27"/>
      <c r="DP591" s="27"/>
      <c r="DQ591" s="27"/>
      <c r="DR591" s="27"/>
      <c r="DS591" s="27"/>
      <c r="DT591" s="27"/>
      <c r="DU591" s="27"/>
      <c r="DV591" s="27"/>
      <c r="DW591" s="27"/>
      <c r="DX591" s="27"/>
      <c r="DY591" s="27"/>
      <c r="DZ591" s="27"/>
      <c r="EA591" s="27"/>
      <c r="EB591" s="27"/>
      <c r="EC591" s="27"/>
      <c r="ED591" s="27"/>
      <c r="EE591" s="27"/>
      <c r="EF591" s="27"/>
      <c r="EG591" s="27"/>
      <c r="EH591" s="27"/>
      <c r="EI591" s="27"/>
      <c r="EJ591" s="27"/>
      <c r="EK591" s="27"/>
      <c r="EL591" s="27"/>
      <c r="EM591" s="27"/>
      <c r="EN591" s="27"/>
      <c r="EO591" s="27"/>
      <c r="EP591" s="27"/>
      <c r="EQ591" s="27"/>
      <c r="ER591" s="27"/>
      <c r="ES591" s="27"/>
      <c r="ET591" s="27"/>
      <c r="EU591" s="27"/>
      <c r="EV591" s="27"/>
      <c r="EW591" s="27"/>
      <c r="EX591" s="27"/>
      <c r="EY591" s="27"/>
      <c r="EZ591" s="27"/>
      <c r="FA591" s="27"/>
    </row>
    <row r="592" spans="1:157" s="38" customFormat="1" x14ac:dyDescent="0.25">
      <c r="A592" s="85"/>
      <c r="B592" s="72" t="s">
        <v>52</v>
      </c>
      <c r="C592" s="86"/>
      <c r="D592" s="157">
        <v>155</v>
      </c>
      <c r="E592" s="157">
        <v>155</v>
      </c>
      <c r="F592" s="87"/>
      <c r="G592" s="87"/>
      <c r="H592" s="88"/>
      <c r="I592" s="88"/>
      <c r="J592" s="110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  <c r="AB592" s="96"/>
      <c r="AC592" s="96"/>
      <c r="AD592" s="96"/>
      <c r="AE592" s="96"/>
      <c r="AF592" s="96"/>
      <c r="AG592" s="96"/>
      <c r="AH592" s="96"/>
      <c r="AI592" s="96"/>
      <c r="AJ592" s="96"/>
      <c r="AK592" s="96"/>
      <c r="AL592" s="96"/>
      <c r="AM592" s="96"/>
      <c r="AN592" s="96"/>
      <c r="AO592" s="96"/>
      <c r="AP592" s="96"/>
      <c r="AQ592" s="96"/>
      <c r="AR592" s="96"/>
      <c r="AS592" s="96"/>
      <c r="AT592" s="96"/>
      <c r="AU592" s="96"/>
      <c r="AV592" s="96"/>
      <c r="AW592" s="96"/>
      <c r="AX592" s="96"/>
      <c r="AY592" s="96"/>
      <c r="AZ592" s="96"/>
      <c r="BA592" s="96"/>
      <c r="BB592" s="96"/>
      <c r="BC592" s="96"/>
      <c r="BD592" s="96"/>
      <c r="BE592" s="96"/>
      <c r="BF592" s="96"/>
      <c r="BG592" s="96"/>
      <c r="BH592" s="96"/>
      <c r="BI592" s="96"/>
      <c r="BJ592" s="96"/>
      <c r="BK592" s="96"/>
      <c r="BL592" s="96"/>
      <c r="BM592" s="96"/>
      <c r="BN592" s="96"/>
      <c r="BO592" s="96"/>
      <c r="BP592" s="96"/>
      <c r="BQ592" s="96"/>
      <c r="BR592" s="96"/>
      <c r="BS592" s="96"/>
      <c r="BT592" s="96"/>
      <c r="BU592" s="96"/>
      <c r="BV592" s="96"/>
      <c r="BW592" s="96"/>
      <c r="BX592" s="96"/>
      <c r="BY592" s="96"/>
      <c r="BZ592" s="96"/>
      <c r="CA592" s="96"/>
      <c r="CB592" s="96"/>
      <c r="CC592" s="96"/>
      <c r="CD592" s="96"/>
      <c r="CE592" s="96"/>
      <c r="CF592" s="96"/>
      <c r="CG592" s="96"/>
      <c r="CH592" s="96"/>
      <c r="CI592" s="96"/>
      <c r="CJ592" s="96"/>
      <c r="CK592" s="96"/>
      <c r="CL592" s="96"/>
      <c r="CM592" s="96"/>
      <c r="CN592" s="96"/>
      <c r="CO592" s="96"/>
      <c r="CP592" s="96"/>
      <c r="CQ592" s="96"/>
      <c r="CR592" s="96"/>
      <c r="CS592" s="96"/>
      <c r="CT592" s="96"/>
      <c r="CU592" s="96"/>
      <c r="CV592" s="96"/>
      <c r="CW592" s="96"/>
      <c r="CX592" s="96"/>
      <c r="CY592" s="96"/>
      <c r="CZ592" s="96"/>
      <c r="DA592" s="96"/>
      <c r="DB592" s="96"/>
      <c r="DC592" s="96"/>
      <c r="DD592" s="96"/>
      <c r="DE592" s="96"/>
      <c r="DF592" s="27"/>
      <c r="DG592" s="27"/>
      <c r="DH592" s="27"/>
      <c r="DI592" s="27"/>
      <c r="DJ592" s="27"/>
      <c r="DK592" s="27"/>
      <c r="DL592" s="27"/>
      <c r="DM592" s="27"/>
      <c r="DN592" s="27"/>
      <c r="DO592" s="27"/>
      <c r="DP592" s="27"/>
      <c r="DQ592" s="27"/>
      <c r="DR592" s="27"/>
      <c r="DS592" s="27"/>
      <c r="DT592" s="27"/>
      <c r="DU592" s="27"/>
      <c r="DV592" s="27"/>
      <c r="DW592" s="27"/>
      <c r="DX592" s="27"/>
      <c r="DY592" s="27"/>
      <c r="DZ592" s="27"/>
      <c r="EA592" s="27"/>
      <c r="EB592" s="27"/>
      <c r="EC592" s="27"/>
      <c r="ED592" s="27"/>
      <c r="EE592" s="27"/>
      <c r="EF592" s="27"/>
      <c r="EG592" s="27"/>
      <c r="EH592" s="27"/>
      <c r="EI592" s="27"/>
      <c r="EJ592" s="27"/>
      <c r="EK592" s="27"/>
      <c r="EL592" s="27"/>
      <c r="EM592" s="27"/>
      <c r="EN592" s="27"/>
      <c r="EO592" s="27"/>
      <c r="EP592" s="27"/>
      <c r="EQ592" s="27"/>
      <c r="ER592" s="27"/>
      <c r="ES592" s="27"/>
      <c r="ET592" s="27"/>
      <c r="EU592" s="27"/>
      <c r="EV592" s="27"/>
      <c r="EW592" s="27"/>
      <c r="EX592" s="27"/>
      <c r="EY592" s="27"/>
      <c r="EZ592" s="27"/>
      <c r="FA592" s="27"/>
    </row>
    <row r="593" spans="1:157" s="38" customFormat="1" x14ac:dyDescent="0.25">
      <c r="A593" s="85"/>
      <c r="B593" s="72" t="s">
        <v>50</v>
      </c>
      <c r="C593" s="86"/>
      <c r="D593" s="157">
        <v>5</v>
      </c>
      <c r="E593" s="157">
        <v>5</v>
      </c>
      <c r="F593" s="87"/>
      <c r="G593" s="87"/>
      <c r="H593" s="88"/>
      <c r="I593" s="88"/>
      <c r="J593" s="110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  <c r="AA593" s="96"/>
      <c r="AB593" s="96"/>
      <c r="AC593" s="96"/>
      <c r="AD593" s="96"/>
      <c r="AE593" s="96"/>
      <c r="AF593" s="96"/>
      <c r="AG593" s="96"/>
      <c r="AH593" s="96"/>
      <c r="AI593" s="96"/>
      <c r="AJ593" s="96"/>
      <c r="AK593" s="96"/>
      <c r="AL593" s="96"/>
      <c r="AM593" s="96"/>
      <c r="AN593" s="96"/>
      <c r="AO593" s="96"/>
      <c r="AP593" s="96"/>
      <c r="AQ593" s="96"/>
      <c r="AR593" s="96"/>
      <c r="AS593" s="96"/>
      <c r="AT593" s="96"/>
      <c r="AU593" s="96"/>
      <c r="AV593" s="96"/>
      <c r="AW593" s="96"/>
      <c r="AX593" s="96"/>
      <c r="AY593" s="96"/>
      <c r="AZ593" s="96"/>
      <c r="BA593" s="96"/>
      <c r="BB593" s="96"/>
      <c r="BC593" s="96"/>
      <c r="BD593" s="96"/>
      <c r="BE593" s="96"/>
      <c r="BF593" s="96"/>
      <c r="BG593" s="96"/>
      <c r="BH593" s="96"/>
      <c r="BI593" s="96"/>
      <c r="BJ593" s="96"/>
      <c r="BK593" s="96"/>
      <c r="BL593" s="96"/>
      <c r="BM593" s="96"/>
      <c r="BN593" s="96"/>
      <c r="BO593" s="96"/>
      <c r="BP593" s="96"/>
      <c r="BQ593" s="96"/>
      <c r="BR593" s="96"/>
      <c r="BS593" s="96"/>
      <c r="BT593" s="96"/>
      <c r="BU593" s="96"/>
      <c r="BV593" s="96"/>
      <c r="BW593" s="96"/>
      <c r="BX593" s="96"/>
      <c r="BY593" s="96"/>
      <c r="BZ593" s="96"/>
      <c r="CA593" s="96"/>
      <c r="CB593" s="96"/>
      <c r="CC593" s="96"/>
      <c r="CD593" s="96"/>
      <c r="CE593" s="96"/>
      <c r="CF593" s="96"/>
      <c r="CG593" s="96"/>
      <c r="CH593" s="96"/>
      <c r="CI593" s="96"/>
      <c r="CJ593" s="96"/>
      <c r="CK593" s="96"/>
      <c r="CL593" s="96"/>
      <c r="CM593" s="96"/>
      <c r="CN593" s="96"/>
      <c r="CO593" s="96"/>
      <c r="CP593" s="96"/>
      <c r="CQ593" s="96"/>
      <c r="CR593" s="96"/>
      <c r="CS593" s="96"/>
      <c r="CT593" s="96"/>
      <c r="CU593" s="96"/>
      <c r="CV593" s="96"/>
      <c r="CW593" s="96"/>
      <c r="CX593" s="96"/>
      <c r="CY593" s="96"/>
      <c r="CZ593" s="96"/>
      <c r="DA593" s="96"/>
      <c r="DB593" s="96"/>
      <c r="DC593" s="96"/>
      <c r="DD593" s="96"/>
      <c r="DE593" s="96"/>
      <c r="DF593" s="27"/>
      <c r="DG593" s="27"/>
      <c r="DH593" s="27"/>
      <c r="DI593" s="27"/>
      <c r="DJ593" s="27"/>
      <c r="DK593" s="27"/>
      <c r="DL593" s="27"/>
      <c r="DM593" s="27"/>
      <c r="DN593" s="27"/>
      <c r="DO593" s="27"/>
      <c r="DP593" s="27"/>
      <c r="DQ593" s="27"/>
      <c r="DR593" s="27"/>
      <c r="DS593" s="27"/>
      <c r="DT593" s="27"/>
      <c r="DU593" s="27"/>
      <c r="DV593" s="27"/>
      <c r="DW593" s="27"/>
      <c r="DX593" s="27"/>
      <c r="DY593" s="27"/>
      <c r="DZ593" s="27"/>
      <c r="EA593" s="27"/>
      <c r="EB593" s="27"/>
      <c r="EC593" s="27"/>
      <c r="ED593" s="27"/>
      <c r="EE593" s="27"/>
      <c r="EF593" s="27"/>
      <c r="EG593" s="27"/>
      <c r="EH593" s="27"/>
      <c r="EI593" s="27"/>
      <c r="EJ593" s="27"/>
      <c r="EK593" s="27"/>
      <c r="EL593" s="27"/>
      <c r="EM593" s="27"/>
      <c r="EN593" s="27"/>
      <c r="EO593" s="27"/>
      <c r="EP593" s="27"/>
      <c r="EQ593" s="27"/>
      <c r="ER593" s="27"/>
      <c r="ES593" s="27"/>
      <c r="ET593" s="27"/>
      <c r="EU593" s="27"/>
      <c r="EV593" s="27"/>
      <c r="EW593" s="27"/>
      <c r="EX593" s="27"/>
      <c r="EY593" s="27"/>
      <c r="EZ593" s="27"/>
      <c r="FA593" s="27"/>
    </row>
    <row r="594" spans="1:157" ht="16.5" thickBot="1" x14ac:dyDescent="0.3">
      <c r="A594" s="127" t="s">
        <v>46</v>
      </c>
      <c r="B594" s="128"/>
      <c r="C594" s="129">
        <v>37.5</v>
      </c>
      <c r="D594" s="130">
        <v>37.5</v>
      </c>
      <c r="E594" s="130">
        <v>37.5</v>
      </c>
      <c r="F594" s="131">
        <v>1.8</v>
      </c>
      <c r="G594" s="131">
        <v>0.4</v>
      </c>
      <c r="H594" s="131">
        <v>18</v>
      </c>
      <c r="I594" s="131">
        <v>82.5</v>
      </c>
      <c r="J594" s="246"/>
    </row>
    <row r="595" spans="1:157" ht="16.5" thickBot="1" x14ac:dyDescent="0.3">
      <c r="A595" s="100" t="s">
        <v>26</v>
      </c>
      <c r="B595" s="101"/>
      <c r="C595" s="102">
        <v>657.5</v>
      </c>
      <c r="D595" s="132"/>
      <c r="E595" s="83"/>
      <c r="F595" s="84">
        <f>SUM(F563:F594)</f>
        <v>18.600000000000001</v>
      </c>
      <c r="G595" s="84">
        <f t="shared" ref="G595:I595" si="6">SUM(G563:G594)</f>
        <v>21.94</v>
      </c>
      <c r="H595" s="84">
        <f t="shared" si="6"/>
        <v>91.5</v>
      </c>
      <c r="I595" s="84">
        <f t="shared" si="6"/>
        <v>637.5</v>
      </c>
      <c r="J595" s="211"/>
    </row>
    <row r="596" spans="1:157" x14ac:dyDescent="0.25">
      <c r="A596" s="188"/>
      <c r="B596" s="189" t="s">
        <v>47</v>
      </c>
      <c r="C596" s="198"/>
      <c r="D596" s="199"/>
      <c r="E596" s="191"/>
      <c r="F596" s="190"/>
      <c r="G596" s="190"/>
      <c r="H596" s="190"/>
      <c r="I596" s="190"/>
      <c r="J596" s="211"/>
    </row>
    <row r="597" spans="1:157" x14ac:dyDescent="0.25">
      <c r="A597" s="85" t="s">
        <v>71</v>
      </c>
      <c r="C597" s="86">
        <v>10</v>
      </c>
      <c r="D597" s="87"/>
      <c r="E597" s="88"/>
      <c r="F597" s="95">
        <v>3.5</v>
      </c>
      <c r="G597" s="95">
        <v>5.55</v>
      </c>
      <c r="H597" s="95">
        <v>22.1</v>
      </c>
      <c r="I597" s="197">
        <v>142</v>
      </c>
      <c r="J597" s="110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  <c r="AB597" s="159"/>
      <c r="AC597" s="159"/>
      <c r="AD597" s="159"/>
      <c r="AE597" s="159"/>
      <c r="AF597" s="159"/>
      <c r="AG597" s="159"/>
      <c r="AH597" s="159"/>
      <c r="AI597" s="159"/>
    </row>
    <row r="598" spans="1:157" x14ac:dyDescent="0.25">
      <c r="A598" s="355" t="s">
        <v>370</v>
      </c>
      <c r="C598" s="86"/>
      <c r="D598" s="74">
        <v>10</v>
      </c>
      <c r="E598" s="88">
        <v>10</v>
      </c>
      <c r="F598" s="88"/>
      <c r="G598" s="89"/>
      <c r="H598" s="89"/>
      <c r="I598" s="89"/>
      <c r="J598" s="110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  <c r="AB598" s="159"/>
      <c r="AC598" s="159"/>
      <c r="AD598" s="159"/>
      <c r="AE598" s="159"/>
      <c r="AF598" s="159"/>
      <c r="AG598" s="159"/>
      <c r="AH598" s="159"/>
      <c r="AI598" s="159"/>
    </row>
    <row r="599" spans="1:157" s="38" customFormat="1" ht="15" x14ac:dyDescent="0.25">
      <c r="A599" s="121" t="s">
        <v>251</v>
      </c>
      <c r="B599" s="122"/>
      <c r="C599" s="123">
        <v>110</v>
      </c>
      <c r="D599" s="125"/>
      <c r="E599" s="124"/>
      <c r="F599" s="125">
        <v>2.5</v>
      </c>
      <c r="G599" s="124">
        <v>2.75</v>
      </c>
      <c r="H599" s="125">
        <v>4</v>
      </c>
      <c r="I599" s="124">
        <v>51</v>
      </c>
      <c r="J599" s="133" t="s">
        <v>252</v>
      </c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  <c r="AB599" s="96"/>
      <c r="AC599" s="96"/>
      <c r="AD599" s="96"/>
      <c r="AE599" s="96"/>
      <c r="AF599" s="96"/>
      <c r="AG599" s="96"/>
      <c r="AH599" s="96"/>
      <c r="AI599" s="96"/>
      <c r="AJ599" s="96"/>
      <c r="AK599" s="96"/>
      <c r="AL599" s="96"/>
      <c r="AM599" s="96"/>
      <c r="AN599" s="96"/>
      <c r="AO599" s="96"/>
      <c r="AP599" s="96"/>
      <c r="AQ599" s="96"/>
      <c r="AR599" s="96"/>
      <c r="AS599" s="96"/>
      <c r="AT599" s="96"/>
      <c r="AU599" s="96"/>
      <c r="AV599" s="96"/>
      <c r="AW599" s="96"/>
      <c r="AX599" s="96"/>
      <c r="AY599" s="96"/>
      <c r="AZ599" s="96"/>
      <c r="BA599" s="96"/>
      <c r="BB599" s="96"/>
      <c r="BC599" s="96"/>
      <c r="BD599" s="96"/>
      <c r="BE599" s="96"/>
      <c r="BF599" s="96"/>
      <c r="BG599" s="96"/>
      <c r="BH599" s="96"/>
      <c r="BI599" s="96"/>
      <c r="BJ599" s="96"/>
      <c r="BK599" s="96"/>
      <c r="BL599" s="96"/>
      <c r="BM599" s="96"/>
      <c r="BN599" s="96"/>
      <c r="BO599" s="96"/>
      <c r="BP599" s="96"/>
      <c r="BQ599" s="96"/>
      <c r="BR599" s="96"/>
      <c r="BS599" s="96"/>
      <c r="BT599" s="96"/>
      <c r="BU599" s="96"/>
      <c r="BV599" s="96"/>
      <c r="BW599" s="96"/>
      <c r="BX599" s="96"/>
      <c r="BY599" s="96"/>
      <c r="BZ599" s="96"/>
      <c r="CA599" s="96"/>
      <c r="CB599" s="96"/>
      <c r="CC599" s="96"/>
      <c r="CD599" s="96"/>
      <c r="CE599" s="96"/>
      <c r="CF599" s="96"/>
      <c r="CG599" s="96"/>
      <c r="CH599" s="96"/>
      <c r="CI599" s="96"/>
      <c r="CJ599" s="96"/>
      <c r="CK599" s="96"/>
      <c r="CL599" s="96"/>
      <c r="CM599" s="96"/>
      <c r="CN599" s="96"/>
      <c r="CO599" s="96"/>
      <c r="CP599" s="96"/>
      <c r="CQ599" s="96"/>
      <c r="CR599" s="96"/>
      <c r="CS599" s="96"/>
      <c r="CT599" s="96"/>
      <c r="CU599" s="96"/>
      <c r="CV599" s="96"/>
      <c r="CW599" s="96"/>
      <c r="CX599" s="96"/>
      <c r="CY599" s="96"/>
      <c r="CZ599" s="96"/>
      <c r="DA599" s="96"/>
    </row>
    <row r="600" spans="1:157" s="38" customFormat="1" ht="15" x14ac:dyDescent="0.25">
      <c r="A600" s="121"/>
      <c r="B600" s="122" t="s">
        <v>57</v>
      </c>
      <c r="C600" s="123"/>
      <c r="D600" s="125">
        <v>115.9</v>
      </c>
      <c r="E600" s="124">
        <v>110</v>
      </c>
      <c r="F600" s="126"/>
      <c r="G600" s="124"/>
      <c r="H600" s="125"/>
      <c r="I600" s="126"/>
      <c r="J600" s="248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  <c r="AB600" s="96"/>
      <c r="AC600" s="96"/>
      <c r="AD600" s="96"/>
      <c r="AE600" s="96"/>
      <c r="AF600" s="96"/>
      <c r="AG600" s="96"/>
      <c r="AH600" s="96"/>
      <c r="AI600" s="96"/>
      <c r="AJ600" s="96"/>
      <c r="AK600" s="96"/>
      <c r="AL600" s="96"/>
      <c r="AM600" s="96"/>
      <c r="AN600" s="96"/>
      <c r="AO600" s="96"/>
      <c r="AP600" s="96"/>
      <c r="AQ600" s="96"/>
      <c r="AR600" s="96"/>
      <c r="AS600" s="96"/>
      <c r="AT600" s="96"/>
      <c r="AU600" s="96"/>
      <c r="AV600" s="96"/>
      <c r="AW600" s="96"/>
      <c r="AX600" s="96"/>
      <c r="AY600" s="96"/>
      <c r="AZ600" s="96"/>
      <c r="BA600" s="96"/>
      <c r="BB600" s="96"/>
      <c r="BC600" s="96"/>
      <c r="BD600" s="96"/>
      <c r="BE600" s="96"/>
      <c r="BF600" s="96"/>
      <c r="BG600" s="96"/>
      <c r="BH600" s="96"/>
      <c r="BI600" s="96"/>
      <c r="BJ600" s="96"/>
      <c r="BK600" s="96"/>
      <c r="BL600" s="96"/>
      <c r="BM600" s="96"/>
      <c r="BN600" s="96"/>
      <c r="BO600" s="96"/>
      <c r="BP600" s="96"/>
      <c r="BQ600" s="96"/>
      <c r="BR600" s="96"/>
      <c r="BS600" s="96"/>
      <c r="BT600" s="96"/>
      <c r="BU600" s="96"/>
      <c r="BV600" s="96"/>
      <c r="BW600" s="96"/>
      <c r="BX600" s="96"/>
      <c r="BY600" s="96"/>
      <c r="BZ600" s="96"/>
      <c r="CA600" s="96"/>
      <c r="CB600" s="96"/>
      <c r="CC600" s="96"/>
      <c r="CD600" s="96"/>
      <c r="CE600" s="96"/>
      <c r="CF600" s="96"/>
      <c r="CG600" s="96"/>
      <c r="CH600" s="96"/>
      <c r="CI600" s="96"/>
      <c r="CJ600" s="96"/>
      <c r="CK600" s="96"/>
      <c r="CL600" s="96"/>
      <c r="CM600" s="96"/>
      <c r="CN600" s="96"/>
      <c r="CO600" s="96"/>
      <c r="CP600" s="96"/>
      <c r="CQ600" s="96"/>
      <c r="CR600" s="96"/>
      <c r="CS600" s="96"/>
      <c r="CT600" s="96"/>
      <c r="CU600" s="96"/>
      <c r="CV600" s="96"/>
      <c r="CW600" s="96"/>
      <c r="CX600" s="96"/>
      <c r="CY600" s="96"/>
      <c r="CZ600" s="96"/>
      <c r="DA600" s="96"/>
    </row>
    <row r="601" spans="1:157" s="35" customFormat="1" x14ac:dyDescent="0.25">
      <c r="A601" s="90" t="s">
        <v>366</v>
      </c>
      <c r="B601" s="64"/>
      <c r="C601" s="97" t="s">
        <v>114</v>
      </c>
      <c r="D601" s="70"/>
      <c r="E601" s="91"/>
      <c r="F601" s="125">
        <v>9</v>
      </c>
      <c r="G601" s="124">
        <v>10.4</v>
      </c>
      <c r="H601" s="125">
        <v>28.3</v>
      </c>
      <c r="I601" s="124">
        <v>242</v>
      </c>
      <c r="J601" s="110" t="s">
        <v>444</v>
      </c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  <c r="AB601" s="96"/>
      <c r="AC601" s="96"/>
      <c r="AD601" s="96"/>
      <c r="AE601" s="96"/>
      <c r="AF601" s="96"/>
      <c r="AG601" s="96"/>
      <c r="AH601" s="96"/>
      <c r="AI601" s="96"/>
      <c r="AJ601" s="96"/>
      <c r="AK601" s="96"/>
      <c r="AL601" s="96"/>
      <c r="AM601" s="96"/>
      <c r="AN601" s="96"/>
      <c r="AO601" s="96"/>
      <c r="AP601" s="96"/>
      <c r="AQ601" s="96"/>
      <c r="AR601" s="96"/>
      <c r="AS601" s="96"/>
      <c r="AT601" s="96"/>
      <c r="AU601" s="96"/>
      <c r="AV601" s="96"/>
      <c r="AW601" s="96"/>
      <c r="AX601" s="96"/>
      <c r="AY601" s="96"/>
      <c r="AZ601" s="96"/>
      <c r="BA601" s="96"/>
      <c r="BB601" s="96"/>
      <c r="BC601" s="96"/>
      <c r="BD601" s="96"/>
      <c r="BE601" s="96"/>
      <c r="BF601" s="96"/>
      <c r="BG601" s="96"/>
      <c r="BH601" s="96"/>
      <c r="BI601" s="96"/>
      <c r="BJ601" s="96"/>
      <c r="BK601" s="96"/>
      <c r="BL601" s="96"/>
      <c r="BM601" s="96"/>
      <c r="BN601" s="96"/>
      <c r="BO601" s="96"/>
      <c r="BP601" s="96"/>
      <c r="BQ601" s="96"/>
      <c r="BR601" s="96"/>
      <c r="BS601" s="96"/>
      <c r="BT601" s="96"/>
      <c r="BU601" s="96"/>
      <c r="BV601" s="96"/>
      <c r="BW601" s="96"/>
      <c r="BX601" s="96"/>
      <c r="BY601" s="96"/>
      <c r="BZ601" s="96"/>
      <c r="CA601" s="96"/>
      <c r="CB601" s="96"/>
      <c r="CC601" s="96"/>
      <c r="CD601" s="96"/>
      <c r="CE601" s="96"/>
      <c r="CF601" s="96"/>
      <c r="CG601" s="96"/>
      <c r="CH601" s="96"/>
      <c r="CI601" s="96"/>
      <c r="CJ601" s="96"/>
      <c r="CK601" s="96"/>
      <c r="CL601" s="96"/>
      <c r="CM601" s="96"/>
      <c r="CN601" s="96"/>
      <c r="CO601" s="96"/>
      <c r="CP601" s="96"/>
      <c r="CQ601" s="96"/>
      <c r="CR601" s="96"/>
      <c r="CS601" s="96"/>
      <c r="CT601" s="96"/>
      <c r="CU601" s="96"/>
      <c r="CV601" s="96"/>
      <c r="CW601" s="96"/>
      <c r="CX601" s="96"/>
      <c r="CY601" s="96"/>
      <c r="CZ601" s="96"/>
      <c r="DA601" s="96"/>
    </row>
    <row r="602" spans="1:157" s="35" customFormat="1" x14ac:dyDescent="0.25">
      <c r="A602" s="90"/>
      <c r="B602" s="64" t="s">
        <v>73</v>
      </c>
      <c r="C602" s="97"/>
      <c r="D602" s="70">
        <v>98.8</v>
      </c>
      <c r="E602" s="91">
        <v>97.5</v>
      </c>
      <c r="F602" s="67"/>
      <c r="G602" s="95"/>
      <c r="H602" s="67"/>
      <c r="I602" s="95"/>
      <c r="J602" s="110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  <c r="AB602" s="96"/>
      <c r="AC602" s="96"/>
      <c r="AD602" s="96"/>
      <c r="AE602" s="96"/>
      <c r="AF602" s="96"/>
      <c r="AG602" s="96"/>
      <c r="AH602" s="96"/>
      <c r="AI602" s="96"/>
      <c r="AJ602" s="96"/>
      <c r="AK602" s="96"/>
      <c r="AL602" s="96"/>
      <c r="AM602" s="96"/>
      <c r="AN602" s="96"/>
      <c r="AO602" s="96"/>
      <c r="AP602" s="96"/>
      <c r="AQ602" s="96"/>
      <c r="AR602" s="96"/>
      <c r="AS602" s="96"/>
      <c r="AT602" s="96"/>
      <c r="AU602" s="96"/>
      <c r="AV602" s="96"/>
      <c r="AW602" s="96"/>
      <c r="AX602" s="96"/>
      <c r="AY602" s="96"/>
      <c r="AZ602" s="96"/>
      <c r="BA602" s="96"/>
      <c r="BB602" s="96"/>
      <c r="BC602" s="96"/>
      <c r="BD602" s="96"/>
      <c r="BE602" s="96"/>
      <c r="BF602" s="96"/>
      <c r="BG602" s="96"/>
      <c r="BH602" s="96"/>
      <c r="BI602" s="96"/>
      <c r="BJ602" s="96"/>
      <c r="BK602" s="96"/>
      <c r="BL602" s="96"/>
      <c r="BM602" s="96"/>
      <c r="BN602" s="96"/>
      <c r="BO602" s="96"/>
      <c r="BP602" s="96"/>
      <c r="BQ602" s="96"/>
      <c r="BR602" s="96"/>
      <c r="BS602" s="96"/>
      <c r="BT602" s="96"/>
      <c r="BU602" s="96"/>
      <c r="BV602" s="96"/>
      <c r="BW602" s="96"/>
      <c r="BX602" s="96"/>
      <c r="BY602" s="96"/>
      <c r="BZ602" s="96"/>
      <c r="CA602" s="96"/>
      <c r="CB602" s="96"/>
      <c r="CC602" s="96"/>
      <c r="CD602" s="96"/>
      <c r="CE602" s="96"/>
      <c r="CF602" s="96"/>
      <c r="CG602" s="96"/>
      <c r="CH602" s="96"/>
      <c r="CI602" s="96"/>
      <c r="CJ602" s="96"/>
      <c r="CK602" s="96"/>
      <c r="CL602" s="96"/>
      <c r="CM602" s="96"/>
      <c r="CN602" s="96"/>
      <c r="CO602" s="96"/>
      <c r="CP602" s="96"/>
      <c r="CQ602" s="96"/>
      <c r="CR602" s="96"/>
      <c r="CS602" s="96"/>
      <c r="CT602" s="96"/>
      <c r="CU602" s="96"/>
      <c r="CV602" s="96"/>
      <c r="CW602" s="96"/>
      <c r="CX602" s="96"/>
      <c r="CY602" s="96"/>
      <c r="CZ602" s="96"/>
      <c r="DA602" s="96"/>
    </row>
    <row r="603" spans="1:157" s="35" customFormat="1" x14ac:dyDescent="0.25">
      <c r="A603" s="90"/>
      <c r="B603" s="64" t="s">
        <v>68</v>
      </c>
      <c r="C603" s="97"/>
      <c r="D603" s="70">
        <v>18</v>
      </c>
      <c r="E603" s="91">
        <v>18</v>
      </c>
      <c r="F603" s="67"/>
      <c r="G603" s="95"/>
      <c r="H603" s="67"/>
      <c r="I603" s="95"/>
      <c r="J603" s="110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  <c r="AB603" s="96"/>
      <c r="AC603" s="96"/>
      <c r="AD603" s="96"/>
      <c r="AE603" s="96"/>
      <c r="AF603" s="96"/>
      <c r="AG603" s="96"/>
      <c r="AH603" s="96"/>
      <c r="AI603" s="96"/>
      <c r="AJ603" s="96"/>
      <c r="AK603" s="96"/>
      <c r="AL603" s="96"/>
      <c r="AM603" s="96"/>
      <c r="AN603" s="96"/>
      <c r="AO603" s="96"/>
      <c r="AP603" s="96"/>
      <c r="AQ603" s="96"/>
      <c r="AR603" s="96"/>
      <c r="AS603" s="96"/>
      <c r="AT603" s="96"/>
      <c r="AU603" s="96"/>
      <c r="AV603" s="96"/>
      <c r="AW603" s="96"/>
      <c r="AX603" s="96"/>
      <c r="AY603" s="96"/>
      <c r="AZ603" s="96"/>
      <c r="BA603" s="96"/>
      <c r="BB603" s="96"/>
      <c r="BC603" s="96"/>
      <c r="BD603" s="96"/>
      <c r="BE603" s="96"/>
      <c r="BF603" s="96"/>
      <c r="BG603" s="96"/>
      <c r="BH603" s="96"/>
      <c r="BI603" s="96"/>
      <c r="BJ603" s="96"/>
      <c r="BK603" s="96"/>
      <c r="BL603" s="96"/>
      <c r="BM603" s="96"/>
      <c r="BN603" s="96"/>
      <c r="BO603" s="96"/>
      <c r="BP603" s="96"/>
      <c r="BQ603" s="96"/>
      <c r="BR603" s="96"/>
      <c r="BS603" s="96"/>
      <c r="BT603" s="96"/>
      <c r="BU603" s="96"/>
      <c r="BV603" s="96"/>
      <c r="BW603" s="96"/>
      <c r="BX603" s="96"/>
      <c r="BY603" s="96"/>
      <c r="BZ603" s="96"/>
      <c r="CA603" s="96"/>
      <c r="CB603" s="96"/>
      <c r="CC603" s="96"/>
      <c r="CD603" s="96"/>
      <c r="CE603" s="96"/>
      <c r="CF603" s="96"/>
      <c r="CG603" s="96"/>
      <c r="CH603" s="96"/>
      <c r="CI603" s="96"/>
      <c r="CJ603" s="96"/>
      <c r="CK603" s="96"/>
      <c r="CL603" s="96"/>
      <c r="CM603" s="96"/>
      <c r="CN603" s="96"/>
      <c r="CO603" s="96"/>
      <c r="CP603" s="96"/>
      <c r="CQ603" s="96"/>
      <c r="CR603" s="96"/>
      <c r="CS603" s="96"/>
      <c r="CT603" s="96"/>
      <c r="CU603" s="96"/>
      <c r="CV603" s="96"/>
      <c r="CW603" s="96"/>
      <c r="CX603" s="96"/>
      <c r="CY603" s="96"/>
      <c r="CZ603" s="96"/>
      <c r="DA603" s="96"/>
    </row>
    <row r="604" spans="1:157" s="35" customFormat="1" x14ac:dyDescent="0.25">
      <c r="A604" s="90"/>
      <c r="B604" s="64" t="s">
        <v>18</v>
      </c>
      <c r="C604" s="97"/>
      <c r="D604" s="70">
        <v>9</v>
      </c>
      <c r="E604" s="91">
        <v>9</v>
      </c>
      <c r="F604" s="67"/>
      <c r="G604" s="95"/>
      <c r="H604" s="67"/>
      <c r="I604" s="95"/>
      <c r="J604" s="110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96"/>
      <c r="AB604" s="96"/>
      <c r="AC604" s="96"/>
      <c r="AD604" s="96"/>
      <c r="AE604" s="96"/>
      <c r="AF604" s="96"/>
      <c r="AG604" s="96"/>
      <c r="AH604" s="96"/>
      <c r="AI604" s="96"/>
      <c r="AJ604" s="96"/>
      <c r="AK604" s="96"/>
      <c r="AL604" s="96"/>
      <c r="AM604" s="96"/>
      <c r="AN604" s="96"/>
      <c r="AO604" s="96"/>
      <c r="AP604" s="96"/>
      <c r="AQ604" s="96"/>
      <c r="AR604" s="96"/>
      <c r="AS604" s="96"/>
      <c r="AT604" s="96"/>
      <c r="AU604" s="96"/>
      <c r="AV604" s="96"/>
      <c r="AW604" s="96"/>
      <c r="AX604" s="96"/>
      <c r="AY604" s="96"/>
      <c r="AZ604" s="96"/>
      <c r="BA604" s="96"/>
      <c r="BB604" s="96"/>
      <c r="BC604" s="96"/>
      <c r="BD604" s="96"/>
      <c r="BE604" s="96"/>
      <c r="BF604" s="96"/>
      <c r="BG604" s="96"/>
      <c r="BH604" s="96"/>
      <c r="BI604" s="96"/>
      <c r="BJ604" s="96"/>
      <c r="BK604" s="96"/>
      <c r="BL604" s="96"/>
      <c r="BM604" s="96"/>
      <c r="BN604" s="96"/>
      <c r="BO604" s="96"/>
      <c r="BP604" s="96"/>
      <c r="BQ604" s="96"/>
      <c r="BR604" s="96"/>
      <c r="BS604" s="96"/>
      <c r="BT604" s="96"/>
      <c r="BU604" s="96"/>
      <c r="BV604" s="96"/>
      <c r="BW604" s="96"/>
      <c r="BX604" s="96"/>
      <c r="BY604" s="96"/>
      <c r="BZ604" s="96"/>
      <c r="CA604" s="96"/>
      <c r="CB604" s="96"/>
      <c r="CC604" s="96"/>
      <c r="CD604" s="96"/>
      <c r="CE604" s="96"/>
      <c r="CF604" s="96"/>
      <c r="CG604" s="96"/>
      <c r="CH604" s="96"/>
      <c r="CI604" s="96"/>
      <c r="CJ604" s="96"/>
      <c r="CK604" s="96"/>
      <c r="CL604" s="96"/>
      <c r="CM604" s="96"/>
      <c r="CN604" s="96"/>
      <c r="CO604" s="96"/>
      <c r="CP604" s="96"/>
      <c r="CQ604" s="96"/>
      <c r="CR604" s="96"/>
      <c r="CS604" s="96"/>
      <c r="CT604" s="96"/>
      <c r="CU604" s="96"/>
      <c r="CV604" s="96"/>
      <c r="CW604" s="96"/>
      <c r="CX604" s="96"/>
      <c r="CY604" s="96"/>
      <c r="CZ604" s="96"/>
      <c r="DA604" s="96"/>
    </row>
    <row r="605" spans="1:157" s="35" customFormat="1" ht="22.5" customHeight="1" x14ac:dyDescent="0.25">
      <c r="A605" s="90"/>
      <c r="B605" s="64" t="s">
        <v>51</v>
      </c>
      <c r="C605" s="97"/>
      <c r="D605" s="70">
        <v>7.8</v>
      </c>
      <c r="E605" s="91">
        <v>7.8</v>
      </c>
      <c r="F605" s="67"/>
      <c r="G605" s="95"/>
      <c r="H605" s="67"/>
      <c r="I605" s="95"/>
      <c r="J605" s="110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  <c r="AB605" s="96"/>
      <c r="AC605" s="96"/>
      <c r="AD605" s="96"/>
      <c r="AE605" s="96"/>
      <c r="AF605" s="96"/>
      <c r="AG605" s="96"/>
      <c r="AH605" s="96"/>
      <c r="AI605" s="96"/>
      <c r="AJ605" s="96"/>
      <c r="AK605" s="96"/>
      <c r="AL605" s="96"/>
      <c r="AM605" s="96"/>
      <c r="AN605" s="96"/>
      <c r="AO605" s="96"/>
      <c r="AP605" s="96"/>
      <c r="AQ605" s="96"/>
      <c r="AR605" s="96"/>
      <c r="AS605" s="96"/>
      <c r="AT605" s="96"/>
      <c r="AU605" s="96"/>
      <c r="AV605" s="96"/>
      <c r="AW605" s="96"/>
      <c r="AX605" s="96"/>
      <c r="AY605" s="96"/>
      <c r="AZ605" s="96"/>
      <c r="BA605" s="96"/>
      <c r="BB605" s="96"/>
      <c r="BC605" s="96"/>
      <c r="BD605" s="96"/>
      <c r="BE605" s="96"/>
      <c r="BF605" s="96"/>
      <c r="BG605" s="96"/>
      <c r="BH605" s="96"/>
      <c r="BI605" s="96"/>
      <c r="BJ605" s="96"/>
      <c r="BK605" s="96"/>
      <c r="BL605" s="96"/>
      <c r="BM605" s="96"/>
      <c r="BN605" s="96"/>
      <c r="BO605" s="96"/>
      <c r="BP605" s="96"/>
      <c r="BQ605" s="96"/>
      <c r="BR605" s="96"/>
      <c r="BS605" s="96"/>
      <c r="BT605" s="96"/>
      <c r="BU605" s="96"/>
      <c r="BV605" s="96"/>
      <c r="BW605" s="96"/>
      <c r="BX605" s="96"/>
      <c r="BY605" s="96"/>
      <c r="BZ605" s="96"/>
      <c r="CA605" s="96"/>
      <c r="CB605" s="96"/>
      <c r="CC605" s="96"/>
      <c r="CD605" s="96"/>
      <c r="CE605" s="96"/>
      <c r="CF605" s="96"/>
      <c r="CG605" s="96"/>
      <c r="CH605" s="96"/>
      <c r="CI605" s="96"/>
      <c r="CJ605" s="96"/>
      <c r="CK605" s="96"/>
      <c r="CL605" s="96"/>
      <c r="CM605" s="96"/>
      <c r="CN605" s="96"/>
      <c r="CO605" s="96"/>
      <c r="CP605" s="96"/>
      <c r="CQ605" s="96"/>
      <c r="CR605" s="96"/>
      <c r="CS605" s="96"/>
      <c r="CT605" s="96"/>
      <c r="CU605" s="96"/>
      <c r="CV605" s="96"/>
      <c r="CW605" s="96"/>
      <c r="CX605" s="96"/>
      <c r="CY605" s="96"/>
      <c r="CZ605" s="96"/>
      <c r="DA605" s="96"/>
    </row>
    <row r="606" spans="1:157" s="35" customFormat="1" x14ac:dyDescent="0.25">
      <c r="A606" s="90"/>
      <c r="B606" s="64" t="s">
        <v>20</v>
      </c>
      <c r="C606" s="97"/>
      <c r="D606" s="70">
        <v>3.9</v>
      </c>
      <c r="E606" s="91">
        <v>3.9</v>
      </c>
      <c r="F606" s="67"/>
      <c r="G606" s="95"/>
      <c r="H606" s="67"/>
      <c r="I606" s="95"/>
      <c r="J606" s="110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96"/>
      <c r="AB606" s="96"/>
      <c r="AC606" s="96"/>
      <c r="AD606" s="96"/>
      <c r="AE606" s="96"/>
      <c r="AF606" s="96"/>
      <c r="AG606" s="96"/>
      <c r="AH606" s="96"/>
      <c r="AI606" s="96"/>
      <c r="AJ606" s="96"/>
      <c r="AK606" s="96"/>
      <c r="AL606" s="96"/>
      <c r="AM606" s="96"/>
      <c r="AN606" s="96"/>
      <c r="AO606" s="96"/>
      <c r="AP606" s="96"/>
      <c r="AQ606" s="96"/>
      <c r="AR606" s="96"/>
      <c r="AS606" s="96"/>
      <c r="AT606" s="96"/>
      <c r="AU606" s="96"/>
      <c r="AV606" s="96"/>
      <c r="AW606" s="96"/>
      <c r="AX606" s="96"/>
      <c r="AY606" s="96"/>
      <c r="AZ606" s="96"/>
      <c r="BA606" s="96"/>
      <c r="BB606" s="96"/>
      <c r="BC606" s="96"/>
      <c r="BD606" s="96"/>
      <c r="BE606" s="96"/>
      <c r="BF606" s="96"/>
      <c r="BG606" s="96"/>
      <c r="BH606" s="96"/>
      <c r="BI606" s="96"/>
      <c r="BJ606" s="96"/>
      <c r="BK606" s="96"/>
      <c r="BL606" s="96"/>
      <c r="BM606" s="96"/>
      <c r="BN606" s="96"/>
      <c r="BO606" s="96"/>
      <c r="BP606" s="96"/>
      <c r="BQ606" s="96"/>
      <c r="BR606" s="96"/>
      <c r="BS606" s="96"/>
      <c r="BT606" s="96"/>
      <c r="BU606" s="96"/>
      <c r="BV606" s="96"/>
      <c r="BW606" s="96"/>
      <c r="BX606" s="96"/>
      <c r="BY606" s="96"/>
      <c r="BZ606" s="96"/>
      <c r="CA606" s="96"/>
      <c r="CB606" s="96"/>
      <c r="CC606" s="96"/>
      <c r="CD606" s="96"/>
      <c r="CE606" s="96"/>
      <c r="CF606" s="96"/>
      <c r="CG606" s="96"/>
      <c r="CH606" s="96"/>
      <c r="CI606" s="96"/>
      <c r="CJ606" s="96"/>
      <c r="CK606" s="96"/>
      <c r="CL606" s="96"/>
      <c r="CM606" s="96"/>
      <c r="CN606" s="96"/>
      <c r="CO606" s="96"/>
      <c r="CP606" s="96"/>
      <c r="CQ606" s="96"/>
      <c r="CR606" s="96"/>
      <c r="CS606" s="96"/>
      <c r="CT606" s="96"/>
      <c r="CU606" s="96"/>
      <c r="CV606" s="96"/>
      <c r="CW606" s="96"/>
      <c r="CX606" s="96"/>
      <c r="CY606" s="96"/>
      <c r="CZ606" s="96"/>
      <c r="DA606" s="96"/>
    </row>
    <row r="607" spans="1:157" s="35" customFormat="1" x14ac:dyDescent="0.25">
      <c r="A607" s="90"/>
      <c r="B607" s="64" t="s">
        <v>36</v>
      </c>
      <c r="C607" s="97"/>
      <c r="D607" s="70">
        <v>3.9</v>
      </c>
      <c r="E607" s="91">
        <v>3.9</v>
      </c>
      <c r="F607" s="67"/>
      <c r="G607" s="95"/>
      <c r="H607" s="67"/>
      <c r="I607" s="95"/>
      <c r="J607" s="110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  <c r="AA607" s="96"/>
      <c r="AB607" s="96"/>
      <c r="AC607" s="96"/>
      <c r="AD607" s="96"/>
      <c r="AE607" s="96"/>
      <c r="AF607" s="96"/>
      <c r="AG607" s="96"/>
      <c r="AH607" s="96"/>
      <c r="AI607" s="96"/>
      <c r="AJ607" s="96"/>
      <c r="AK607" s="96"/>
      <c r="AL607" s="96"/>
      <c r="AM607" s="96"/>
      <c r="AN607" s="96"/>
      <c r="AO607" s="96"/>
      <c r="AP607" s="96"/>
      <c r="AQ607" s="96"/>
      <c r="AR607" s="96"/>
      <c r="AS607" s="96"/>
      <c r="AT607" s="96"/>
      <c r="AU607" s="96"/>
      <c r="AV607" s="96"/>
      <c r="AW607" s="96"/>
      <c r="AX607" s="96"/>
      <c r="AY607" s="96"/>
      <c r="AZ607" s="96"/>
      <c r="BA607" s="96"/>
      <c r="BB607" s="96"/>
      <c r="BC607" s="96"/>
      <c r="BD607" s="96"/>
      <c r="BE607" s="96"/>
      <c r="BF607" s="96"/>
      <c r="BG607" s="96"/>
      <c r="BH607" s="96"/>
      <c r="BI607" s="96"/>
      <c r="BJ607" s="96"/>
      <c r="BK607" s="96"/>
      <c r="BL607" s="96"/>
      <c r="BM607" s="96"/>
      <c r="BN607" s="96"/>
      <c r="BO607" s="96"/>
      <c r="BP607" s="96"/>
      <c r="BQ607" s="96"/>
      <c r="BR607" s="96"/>
      <c r="BS607" s="96"/>
      <c r="BT607" s="96"/>
      <c r="BU607" s="96"/>
      <c r="BV607" s="96"/>
      <c r="BW607" s="96"/>
      <c r="BX607" s="96"/>
      <c r="BY607" s="96"/>
      <c r="BZ607" s="96"/>
      <c r="CA607" s="96"/>
      <c r="CB607" s="96"/>
      <c r="CC607" s="96"/>
      <c r="CD607" s="96"/>
      <c r="CE607" s="96"/>
      <c r="CF607" s="96"/>
      <c r="CG607" s="96"/>
      <c r="CH607" s="96"/>
      <c r="CI607" s="96"/>
      <c r="CJ607" s="96"/>
      <c r="CK607" s="96"/>
      <c r="CL607" s="96"/>
      <c r="CM607" s="96"/>
      <c r="CN607" s="96"/>
      <c r="CO607" s="96"/>
      <c r="CP607" s="96"/>
      <c r="CQ607" s="96"/>
      <c r="CR607" s="96"/>
      <c r="CS607" s="96"/>
      <c r="CT607" s="96"/>
      <c r="CU607" s="96"/>
      <c r="CV607" s="96"/>
      <c r="CW607" s="96"/>
      <c r="CX607" s="96"/>
      <c r="CY607" s="96"/>
      <c r="CZ607" s="96"/>
      <c r="DA607" s="96"/>
    </row>
    <row r="608" spans="1:157" s="35" customFormat="1" x14ac:dyDescent="0.25">
      <c r="A608" s="90"/>
      <c r="B608" s="64" t="s">
        <v>81</v>
      </c>
      <c r="C608" s="97"/>
      <c r="D608" s="70"/>
      <c r="E608" s="91">
        <v>153.4</v>
      </c>
      <c r="F608" s="67"/>
      <c r="G608" s="95"/>
      <c r="H608" s="67"/>
      <c r="I608" s="95"/>
      <c r="J608" s="110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96"/>
      <c r="AB608" s="96"/>
      <c r="AC608" s="96"/>
      <c r="AD608" s="96"/>
      <c r="AE608" s="96"/>
      <c r="AF608" s="96"/>
      <c r="AG608" s="96"/>
      <c r="AH608" s="96"/>
      <c r="AI608" s="96"/>
      <c r="AJ608" s="96"/>
      <c r="AK608" s="96"/>
      <c r="AL608" s="96"/>
      <c r="AM608" s="96"/>
      <c r="AN608" s="96"/>
      <c r="AO608" s="96"/>
      <c r="AP608" s="96"/>
      <c r="AQ608" s="96"/>
      <c r="AR608" s="96"/>
      <c r="AS608" s="96"/>
      <c r="AT608" s="96"/>
      <c r="AU608" s="96"/>
      <c r="AV608" s="96"/>
      <c r="AW608" s="96"/>
      <c r="AX608" s="96"/>
      <c r="AY608" s="96"/>
      <c r="AZ608" s="96"/>
      <c r="BA608" s="96"/>
      <c r="BB608" s="96"/>
      <c r="BC608" s="96"/>
      <c r="BD608" s="96"/>
      <c r="BE608" s="96"/>
      <c r="BF608" s="96"/>
      <c r="BG608" s="96"/>
      <c r="BH608" s="96"/>
      <c r="BI608" s="96"/>
      <c r="BJ608" s="96"/>
      <c r="BK608" s="96"/>
      <c r="BL608" s="96"/>
      <c r="BM608" s="96"/>
      <c r="BN608" s="96"/>
      <c r="BO608" s="96"/>
      <c r="BP608" s="96"/>
      <c r="BQ608" s="96"/>
      <c r="BR608" s="96"/>
      <c r="BS608" s="96"/>
      <c r="BT608" s="96"/>
      <c r="BU608" s="96"/>
      <c r="BV608" s="96"/>
      <c r="BW608" s="96"/>
      <c r="BX608" s="96"/>
      <c r="BY608" s="96"/>
      <c r="BZ608" s="96"/>
      <c r="CA608" s="96"/>
      <c r="CB608" s="96"/>
      <c r="CC608" s="96"/>
      <c r="CD608" s="96"/>
      <c r="CE608" s="96"/>
      <c r="CF608" s="96"/>
      <c r="CG608" s="96"/>
      <c r="CH608" s="96"/>
      <c r="CI608" s="96"/>
      <c r="CJ608" s="96"/>
      <c r="CK608" s="96"/>
      <c r="CL608" s="96"/>
      <c r="CM608" s="96"/>
      <c r="CN608" s="96"/>
      <c r="CO608" s="96"/>
      <c r="CP608" s="96"/>
      <c r="CQ608" s="96"/>
      <c r="CR608" s="96"/>
      <c r="CS608" s="96"/>
      <c r="CT608" s="96"/>
      <c r="CU608" s="96"/>
      <c r="CV608" s="96"/>
      <c r="CW608" s="96"/>
      <c r="CX608" s="96"/>
      <c r="CY608" s="96"/>
      <c r="CZ608" s="96"/>
      <c r="DA608" s="96"/>
    </row>
    <row r="609" spans="1:106" s="35" customFormat="1" x14ac:dyDescent="0.25">
      <c r="A609" s="90"/>
      <c r="B609" s="64" t="s">
        <v>192</v>
      </c>
      <c r="C609" s="97"/>
      <c r="D609" s="70">
        <v>20</v>
      </c>
      <c r="E609" s="91">
        <v>20</v>
      </c>
      <c r="F609" s="67"/>
      <c r="G609" s="95"/>
      <c r="H609" s="67"/>
      <c r="I609" s="95"/>
      <c r="J609" s="110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  <c r="AA609" s="96"/>
      <c r="AB609" s="96"/>
      <c r="AC609" s="96"/>
      <c r="AD609" s="96"/>
      <c r="AE609" s="96"/>
      <c r="AF609" s="96"/>
      <c r="AG609" s="96"/>
      <c r="AH609" s="96"/>
      <c r="AI609" s="96"/>
      <c r="AJ609" s="96"/>
      <c r="AK609" s="96"/>
      <c r="AL609" s="96"/>
      <c r="AM609" s="96"/>
      <c r="AN609" s="96"/>
      <c r="AO609" s="96"/>
      <c r="AP609" s="96"/>
      <c r="AQ609" s="96"/>
      <c r="AR609" s="96"/>
      <c r="AS609" s="96"/>
      <c r="AT609" s="96"/>
      <c r="AU609" s="96"/>
      <c r="AV609" s="96"/>
      <c r="AW609" s="96"/>
      <c r="AX609" s="96"/>
      <c r="AY609" s="96"/>
      <c r="AZ609" s="96"/>
      <c r="BA609" s="96"/>
      <c r="BB609" s="96"/>
      <c r="BC609" s="96"/>
      <c r="BD609" s="96"/>
      <c r="BE609" s="96"/>
      <c r="BF609" s="96"/>
      <c r="BG609" s="96"/>
      <c r="BH609" s="96"/>
      <c r="BI609" s="96"/>
      <c r="BJ609" s="96"/>
      <c r="BK609" s="96"/>
      <c r="BL609" s="96"/>
      <c r="BM609" s="96"/>
      <c r="BN609" s="96"/>
      <c r="BO609" s="96"/>
      <c r="BP609" s="96"/>
      <c r="BQ609" s="96"/>
      <c r="BR609" s="96"/>
      <c r="BS609" s="96"/>
      <c r="BT609" s="96"/>
      <c r="BU609" s="96"/>
      <c r="BV609" s="96"/>
      <c r="BW609" s="96"/>
      <c r="BX609" s="96"/>
      <c r="BY609" s="96"/>
      <c r="BZ609" s="96"/>
      <c r="CA609" s="96"/>
      <c r="CB609" s="96"/>
      <c r="CC609" s="96"/>
      <c r="CD609" s="96"/>
      <c r="CE609" s="96"/>
      <c r="CF609" s="96"/>
      <c r="CG609" s="96"/>
      <c r="CH609" s="96"/>
      <c r="CI609" s="96"/>
      <c r="CJ609" s="96"/>
      <c r="CK609" s="96"/>
      <c r="CL609" s="96"/>
      <c r="CM609" s="96"/>
      <c r="CN609" s="96"/>
      <c r="CO609" s="96"/>
      <c r="CP609" s="96"/>
      <c r="CQ609" s="96"/>
      <c r="CR609" s="96"/>
      <c r="CS609" s="96"/>
      <c r="CT609" s="96"/>
      <c r="CU609" s="96"/>
      <c r="CV609" s="96"/>
      <c r="CW609" s="96"/>
      <c r="CX609" s="96"/>
      <c r="CY609" s="96"/>
      <c r="CZ609" s="96"/>
      <c r="DA609" s="96"/>
    </row>
    <row r="610" spans="1:106" x14ac:dyDescent="0.25">
      <c r="A610" s="85" t="s">
        <v>75</v>
      </c>
      <c r="C610" s="98" t="s">
        <v>294</v>
      </c>
      <c r="D610" s="160"/>
      <c r="E610" s="161"/>
      <c r="F610" s="87">
        <v>0.12</v>
      </c>
      <c r="G610" s="88">
        <v>0.01</v>
      </c>
      <c r="H610" s="74">
        <v>10.199999999999999</v>
      </c>
      <c r="I610" s="87">
        <v>41.4</v>
      </c>
      <c r="J610" s="110" t="s">
        <v>162</v>
      </c>
    </row>
    <row r="611" spans="1:106" x14ac:dyDescent="0.25">
      <c r="A611" s="85"/>
      <c r="B611" s="72" t="s">
        <v>59</v>
      </c>
      <c r="C611" s="98"/>
      <c r="D611" s="103">
        <v>0.35</v>
      </c>
      <c r="E611" s="86">
        <v>0.35</v>
      </c>
      <c r="F611" s="87"/>
      <c r="G611" s="88"/>
      <c r="I611" s="87"/>
      <c r="J611" s="110"/>
    </row>
    <row r="612" spans="1:106" x14ac:dyDescent="0.25">
      <c r="A612" s="85"/>
      <c r="B612" s="72" t="s">
        <v>18</v>
      </c>
      <c r="C612" s="98"/>
      <c r="D612" s="103">
        <v>5</v>
      </c>
      <c r="E612" s="86">
        <v>5</v>
      </c>
      <c r="F612" s="87"/>
      <c r="G612" s="88"/>
      <c r="H612" s="87"/>
      <c r="I612" s="87"/>
      <c r="J612" s="110"/>
    </row>
    <row r="613" spans="1:106" x14ac:dyDescent="0.25">
      <c r="A613" s="85"/>
      <c r="B613" s="72" t="s">
        <v>76</v>
      </c>
      <c r="C613" s="98"/>
      <c r="D613" s="136">
        <v>5.0999999999999996</v>
      </c>
      <c r="E613" s="86">
        <v>5</v>
      </c>
      <c r="F613" s="88"/>
      <c r="H613" s="88"/>
      <c r="J613" s="110"/>
    </row>
    <row r="614" spans="1:106" x14ac:dyDescent="0.25">
      <c r="A614" s="85"/>
      <c r="B614" s="72" t="s">
        <v>17</v>
      </c>
      <c r="C614" s="98"/>
      <c r="D614" s="161">
        <v>180</v>
      </c>
      <c r="E614" s="161">
        <v>180</v>
      </c>
      <c r="F614" s="88"/>
      <c r="H614" s="88"/>
      <c r="J614" s="110"/>
    </row>
    <row r="615" spans="1:106" s="26" customFormat="1" ht="16.5" thickBot="1" x14ac:dyDescent="0.3">
      <c r="A615" s="85" t="s">
        <v>38</v>
      </c>
      <c r="B615" s="72"/>
      <c r="C615" s="86">
        <v>20</v>
      </c>
      <c r="D615" s="88">
        <v>20</v>
      </c>
      <c r="E615" s="88">
        <v>20</v>
      </c>
      <c r="F615" s="88">
        <v>1.52</v>
      </c>
      <c r="G615" s="74">
        <v>0.16</v>
      </c>
      <c r="H615" s="88">
        <v>9.84</v>
      </c>
      <c r="I615" s="74">
        <v>47</v>
      </c>
      <c r="J615" s="110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69"/>
      <c r="CB615" s="69"/>
      <c r="CC615" s="69"/>
      <c r="CD615" s="69"/>
      <c r="CE615" s="69"/>
      <c r="CF615" s="69"/>
      <c r="CG615" s="69"/>
      <c r="CH615" s="69"/>
      <c r="CI615" s="69"/>
      <c r="CJ615" s="69"/>
      <c r="CK615" s="69"/>
      <c r="CL615" s="69"/>
      <c r="CM615" s="69"/>
      <c r="CN615" s="69"/>
      <c r="CO615" s="69"/>
      <c r="CP615" s="69"/>
      <c r="CQ615" s="69"/>
      <c r="CR615" s="69"/>
      <c r="CS615" s="69"/>
      <c r="CT615" s="69"/>
      <c r="CU615" s="69"/>
      <c r="CV615" s="69"/>
      <c r="CW615" s="69"/>
      <c r="CX615" s="69"/>
      <c r="CY615" s="69"/>
      <c r="CZ615" s="69"/>
      <c r="DA615" s="69"/>
    </row>
    <row r="616" spans="1:106" ht="16.5" thickBot="1" x14ac:dyDescent="0.3">
      <c r="A616" s="100" t="s">
        <v>26</v>
      </c>
      <c r="B616" s="101"/>
      <c r="C616" s="102">
        <v>480</v>
      </c>
      <c r="D616" s="84"/>
      <c r="E616" s="83"/>
      <c r="F616" s="84">
        <f>SUM(F597:F615)</f>
        <v>16.64</v>
      </c>
      <c r="G616" s="84">
        <f>SUM(G597:G615)</f>
        <v>18.870000000000005</v>
      </c>
      <c r="H616" s="84">
        <f>SUM(H597:H615)</f>
        <v>74.440000000000012</v>
      </c>
      <c r="I616" s="84">
        <f>SUM(I597:I615)</f>
        <v>523.4</v>
      </c>
      <c r="J616" s="212"/>
    </row>
    <row r="617" spans="1:106" ht="16.5" thickBot="1" x14ac:dyDescent="0.3">
      <c r="A617" s="100" t="s">
        <v>60</v>
      </c>
      <c r="B617" s="101"/>
      <c r="C617" s="183">
        <f>C557+C560+C595+C616</f>
        <v>1675.5</v>
      </c>
      <c r="D617" s="148"/>
      <c r="E617" s="83"/>
      <c r="F617" s="83">
        <f>F557+F560+F595+F616</f>
        <v>48.466666666666669</v>
      </c>
      <c r="G617" s="83">
        <f>G557+G560+G595+G616</f>
        <v>55.361666666666672</v>
      </c>
      <c r="H617" s="83">
        <f>H557+H560+H595+H616</f>
        <v>232.87166666666667</v>
      </c>
      <c r="I617" s="83">
        <f>I557+I560+I595+I616</f>
        <v>1613.9</v>
      </c>
      <c r="J617" s="212"/>
    </row>
    <row r="618" spans="1:106" ht="16.5" thickBot="1" x14ac:dyDescent="0.3">
      <c r="A618" s="72" t="s">
        <v>111</v>
      </c>
      <c r="I618" s="153"/>
      <c r="J618" s="128"/>
    </row>
    <row r="619" spans="1:106" ht="22.5" customHeight="1" x14ac:dyDescent="0.25">
      <c r="A619" s="295" t="s">
        <v>224</v>
      </c>
      <c r="B619" s="296"/>
      <c r="C619" s="288" t="s">
        <v>220</v>
      </c>
      <c r="D619" s="285" t="s">
        <v>3</v>
      </c>
      <c r="E619" s="75" t="s">
        <v>3</v>
      </c>
      <c r="F619" s="829" t="s">
        <v>221</v>
      </c>
      <c r="G619" s="830"/>
      <c r="H619" s="831"/>
      <c r="I619" s="285" t="s">
        <v>4</v>
      </c>
      <c r="J619" s="211" t="s">
        <v>222</v>
      </c>
    </row>
    <row r="620" spans="1:106" ht="16.5" thickBot="1" x14ac:dyDescent="0.3">
      <c r="A620" s="291" t="s">
        <v>223</v>
      </c>
      <c r="B620" s="292"/>
      <c r="C620" s="289"/>
      <c r="D620" s="76" t="s">
        <v>5</v>
      </c>
      <c r="E620" s="77" t="s">
        <v>5</v>
      </c>
      <c r="F620" s="78"/>
      <c r="G620" s="79"/>
      <c r="H620" s="80"/>
      <c r="I620" s="76" t="s">
        <v>6</v>
      </c>
      <c r="J620" s="110"/>
    </row>
    <row r="621" spans="1:106" ht="16.5" thickBot="1" x14ac:dyDescent="0.3">
      <c r="A621" s="293"/>
      <c r="B621" s="294"/>
      <c r="C621" s="290"/>
      <c r="D621" s="83" t="s">
        <v>7</v>
      </c>
      <c r="E621" s="83" t="s">
        <v>8</v>
      </c>
      <c r="F621" s="83" t="s">
        <v>9</v>
      </c>
      <c r="G621" s="83" t="s">
        <v>10</v>
      </c>
      <c r="H621" s="84" t="s">
        <v>11</v>
      </c>
      <c r="I621" s="84" t="s">
        <v>12</v>
      </c>
      <c r="J621" s="212"/>
    </row>
    <row r="622" spans="1:106" x14ac:dyDescent="0.25">
      <c r="A622" s="105"/>
      <c r="B622" s="106" t="s">
        <v>13</v>
      </c>
      <c r="C622" s="107"/>
      <c r="D622" s="286"/>
      <c r="E622" s="108"/>
      <c r="F622" s="285"/>
      <c r="G622" s="75"/>
      <c r="H622" s="286"/>
      <c r="I622" s="285"/>
      <c r="J622" s="110"/>
    </row>
    <row r="623" spans="1:106" s="26" customFormat="1" ht="15" x14ac:dyDescent="0.25">
      <c r="A623" s="121" t="s">
        <v>349</v>
      </c>
      <c r="B623" s="122"/>
      <c r="C623" s="123">
        <v>200</v>
      </c>
      <c r="D623" s="126"/>
      <c r="E623" s="124"/>
      <c r="F623" s="124">
        <v>8.9</v>
      </c>
      <c r="G623" s="124">
        <v>8.4</v>
      </c>
      <c r="H623" s="124">
        <v>32.9</v>
      </c>
      <c r="I623" s="126">
        <v>243</v>
      </c>
      <c r="J623" s="133" t="s">
        <v>351</v>
      </c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69"/>
      <c r="CB623" s="69"/>
      <c r="CC623" s="69"/>
      <c r="CD623" s="69"/>
      <c r="CE623" s="69"/>
      <c r="CF623" s="69"/>
      <c r="CG623" s="69"/>
      <c r="CH623" s="69"/>
      <c r="CI623" s="69"/>
      <c r="CJ623" s="69"/>
      <c r="CK623" s="69"/>
      <c r="CL623" s="69"/>
      <c r="CM623" s="69"/>
      <c r="CN623" s="69"/>
      <c r="CO623" s="69"/>
      <c r="CP623" s="69"/>
      <c r="CQ623" s="69"/>
      <c r="CR623" s="69"/>
      <c r="CS623" s="69"/>
      <c r="CT623" s="69"/>
      <c r="CU623" s="69"/>
      <c r="CV623" s="69"/>
      <c r="CW623" s="69"/>
      <c r="CX623" s="69"/>
      <c r="CY623" s="69"/>
      <c r="CZ623" s="69"/>
      <c r="DA623" s="69"/>
      <c r="DB623"/>
    </row>
    <row r="624" spans="1:106" s="26" customFormat="1" x14ac:dyDescent="0.25">
      <c r="A624" s="121"/>
      <c r="B624" s="72" t="s">
        <v>286</v>
      </c>
      <c r="C624" s="185"/>
      <c r="D624" s="126">
        <v>15.55</v>
      </c>
      <c r="E624" s="124">
        <v>15.55</v>
      </c>
      <c r="F624" s="124"/>
      <c r="G624" s="124"/>
      <c r="H624" s="124"/>
      <c r="I624" s="126"/>
      <c r="J624" s="133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69"/>
      <c r="CB624" s="69"/>
      <c r="CC624" s="69"/>
      <c r="CD624" s="69"/>
      <c r="CE624" s="69"/>
      <c r="CF624" s="69"/>
      <c r="CG624" s="69"/>
      <c r="CH624" s="69"/>
      <c r="CI624" s="69"/>
      <c r="CJ624" s="69"/>
      <c r="CK624" s="69"/>
      <c r="CL624" s="69"/>
      <c r="CM624" s="69"/>
      <c r="CN624" s="69"/>
      <c r="CO624" s="69"/>
      <c r="CP624" s="69"/>
      <c r="CQ624" s="69"/>
      <c r="CR624" s="69"/>
      <c r="CS624" s="69"/>
      <c r="CT624" s="69"/>
      <c r="CU624" s="69"/>
      <c r="CV624" s="69"/>
      <c r="CW624" s="69"/>
      <c r="CX624" s="69"/>
      <c r="CY624" s="69"/>
      <c r="CZ624" s="69"/>
      <c r="DA624" s="69"/>
      <c r="DB624"/>
    </row>
    <row r="625" spans="1:153" s="26" customFormat="1" ht="15" x14ac:dyDescent="0.25">
      <c r="A625" s="121"/>
      <c r="B625" s="122" t="s">
        <v>18</v>
      </c>
      <c r="C625" s="185"/>
      <c r="D625" s="126">
        <v>1.1100000000000001</v>
      </c>
      <c r="E625" s="124">
        <v>1.1100000000000001</v>
      </c>
      <c r="F625" s="124"/>
      <c r="G625" s="124"/>
      <c r="H625" s="124"/>
      <c r="I625" s="126"/>
      <c r="J625" s="133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69"/>
      <c r="CB625" s="69"/>
      <c r="CC625" s="69"/>
      <c r="CD625" s="69"/>
      <c r="CE625" s="69"/>
      <c r="CF625" s="69"/>
      <c r="CG625" s="69"/>
      <c r="CH625" s="69"/>
      <c r="CI625" s="69"/>
      <c r="CJ625" s="69"/>
      <c r="CK625" s="69"/>
      <c r="CL625" s="69"/>
      <c r="CM625" s="69"/>
      <c r="CN625" s="69"/>
      <c r="CO625" s="69"/>
      <c r="CP625" s="69"/>
      <c r="CQ625" s="69"/>
      <c r="CR625" s="69"/>
      <c r="CS625" s="69"/>
      <c r="CT625" s="69"/>
      <c r="CU625" s="69"/>
      <c r="CV625" s="69"/>
      <c r="CW625" s="69"/>
      <c r="CX625" s="69"/>
      <c r="CY625" s="69"/>
      <c r="CZ625" s="69"/>
      <c r="DA625" s="69"/>
      <c r="DB625"/>
    </row>
    <row r="626" spans="1:153" s="26" customFormat="1" ht="15" x14ac:dyDescent="0.25">
      <c r="A626" s="121"/>
      <c r="B626" s="122" t="s">
        <v>16</v>
      </c>
      <c r="C626" s="185"/>
      <c r="D626" s="126">
        <v>151.11000000000001</v>
      </c>
      <c r="E626" s="124">
        <v>151.11000000000001</v>
      </c>
      <c r="F626" s="124"/>
      <c r="G626" s="124"/>
      <c r="H626" s="124"/>
      <c r="I626" s="126"/>
      <c r="J626" s="133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69"/>
      <c r="CB626" s="69"/>
      <c r="CC626" s="69"/>
      <c r="CD626" s="69"/>
      <c r="CE626" s="69"/>
      <c r="CF626" s="69"/>
      <c r="CG626" s="69"/>
      <c r="CH626" s="69"/>
      <c r="CI626" s="69"/>
      <c r="CJ626" s="69"/>
      <c r="CK626" s="69"/>
      <c r="CL626" s="69"/>
      <c r="CM626" s="69"/>
      <c r="CN626" s="69"/>
      <c r="CO626" s="69"/>
      <c r="CP626" s="69"/>
      <c r="CQ626" s="69"/>
      <c r="CR626" s="69"/>
      <c r="CS626" s="69"/>
      <c r="CT626" s="69"/>
      <c r="CU626" s="69"/>
      <c r="CV626" s="69"/>
      <c r="CW626" s="69"/>
      <c r="CX626" s="69"/>
      <c r="CY626" s="69"/>
      <c r="CZ626" s="69"/>
      <c r="DA626" s="69"/>
      <c r="DB626"/>
    </row>
    <row r="627" spans="1:153" s="26" customFormat="1" ht="15" x14ac:dyDescent="0.25">
      <c r="A627" s="121"/>
      <c r="B627" s="122" t="s">
        <v>17</v>
      </c>
      <c r="C627" s="185"/>
      <c r="D627" s="124">
        <v>33</v>
      </c>
      <c r="E627" s="124">
        <v>33</v>
      </c>
      <c r="F627" s="126"/>
      <c r="G627" s="124"/>
      <c r="H627" s="125"/>
      <c r="I627" s="126"/>
      <c r="J627" s="133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69"/>
      <c r="CB627" s="69"/>
      <c r="CC627" s="69"/>
      <c r="CD627" s="69"/>
      <c r="CE627" s="69"/>
      <c r="CF627" s="69"/>
      <c r="CG627" s="69"/>
      <c r="CH627" s="69"/>
      <c r="CI627" s="69"/>
      <c r="CJ627" s="69"/>
      <c r="CK627" s="69"/>
      <c r="CL627" s="69"/>
      <c r="CM627" s="69"/>
      <c r="CN627" s="69"/>
      <c r="CO627" s="69"/>
      <c r="CP627" s="69"/>
      <c r="CQ627" s="69"/>
      <c r="CR627" s="69"/>
      <c r="CS627" s="69"/>
      <c r="CT627" s="69"/>
      <c r="CU627" s="69"/>
      <c r="CV627" s="69"/>
      <c r="CW627" s="69"/>
      <c r="CX627" s="69"/>
      <c r="CY627" s="69"/>
      <c r="CZ627" s="69"/>
      <c r="DA627" s="69"/>
      <c r="DB627"/>
    </row>
    <row r="628" spans="1:153" s="26" customFormat="1" ht="15" x14ac:dyDescent="0.25">
      <c r="A628" s="121"/>
      <c r="B628" s="122" t="s">
        <v>20</v>
      </c>
      <c r="C628" s="123"/>
      <c r="D628" s="125">
        <v>1.1100000000000001</v>
      </c>
      <c r="E628" s="124">
        <v>1.1100000000000001</v>
      </c>
      <c r="F628" s="126"/>
      <c r="G628" s="124"/>
      <c r="H628" s="125"/>
      <c r="I628" s="126"/>
      <c r="J628" s="133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69"/>
      <c r="CB628" s="69"/>
      <c r="CC628" s="69"/>
      <c r="CD628" s="69"/>
      <c r="CE628" s="69"/>
      <c r="CF628" s="69"/>
      <c r="CG628" s="69"/>
      <c r="CH628" s="69"/>
      <c r="CI628" s="69"/>
      <c r="CJ628" s="69"/>
      <c r="CK628" s="69"/>
      <c r="CL628" s="69"/>
      <c r="CM628" s="69"/>
      <c r="CN628" s="69"/>
      <c r="CO628" s="69"/>
      <c r="CP628" s="69"/>
      <c r="CQ628" s="69"/>
      <c r="CR628" s="69"/>
      <c r="CS628" s="69"/>
      <c r="CT628" s="69"/>
      <c r="CU628" s="69"/>
      <c r="CV628" s="69"/>
      <c r="CW628" s="69"/>
      <c r="CX628" s="69"/>
      <c r="CY628" s="69"/>
      <c r="CZ628" s="69"/>
      <c r="DA628" s="69"/>
      <c r="DB628"/>
    </row>
    <row r="629" spans="1:153" s="26" customFormat="1" ht="15" x14ac:dyDescent="0.25">
      <c r="A629" s="121"/>
      <c r="B629" s="122" t="s">
        <v>19</v>
      </c>
      <c r="C629" s="123"/>
      <c r="D629" s="125">
        <v>1.1100000000000001</v>
      </c>
      <c r="E629" s="124">
        <v>1.1100000000000001</v>
      </c>
      <c r="F629" s="126"/>
      <c r="G629" s="124"/>
      <c r="H629" s="125"/>
      <c r="I629" s="126"/>
      <c r="J629" s="133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69"/>
      <c r="CB629" s="69"/>
      <c r="CC629" s="69"/>
      <c r="CD629" s="69"/>
      <c r="CE629" s="69"/>
      <c r="CF629" s="69"/>
      <c r="CG629" s="69"/>
      <c r="CH629" s="69"/>
      <c r="CI629" s="69"/>
      <c r="CJ629" s="69"/>
      <c r="CK629" s="69"/>
      <c r="CL629" s="69"/>
      <c r="CM629" s="69"/>
      <c r="CN629" s="69"/>
      <c r="CO629" s="69"/>
      <c r="CP629" s="69"/>
      <c r="CQ629" s="69"/>
      <c r="CR629" s="69"/>
      <c r="CS629" s="69"/>
      <c r="CT629" s="69"/>
      <c r="CU629" s="69"/>
      <c r="CV629" s="69"/>
      <c r="CW629" s="69"/>
      <c r="CX629" s="69"/>
      <c r="CY629" s="69"/>
      <c r="CZ629" s="69"/>
      <c r="DA629" s="69"/>
      <c r="DB629"/>
    </row>
    <row r="630" spans="1:153" s="35" customFormat="1" x14ac:dyDescent="0.25">
      <c r="A630" s="90" t="s">
        <v>158</v>
      </c>
      <c r="B630" s="64"/>
      <c r="C630" s="91" t="s">
        <v>249</v>
      </c>
      <c r="D630" s="92"/>
      <c r="E630" s="93"/>
      <c r="F630" s="94">
        <v>0.06</v>
      </c>
      <c r="G630" s="95">
        <v>0.02</v>
      </c>
      <c r="H630" s="67">
        <v>4.99</v>
      </c>
      <c r="I630" s="95">
        <v>20</v>
      </c>
      <c r="J630" s="110" t="s">
        <v>248</v>
      </c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  <c r="AA630" s="96"/>
      <c r="AB630" s="96"/>
      <c r="AC630" s="96"/>
      <c r="AD630" s="96"/>
      <c r="AE630" s="96"/>
      <c r="AF630" s="96"/>
      <c r="AG630" s="96"/>
      <c r="AH630" s="96"/>
      <c r="AI630" s="96"/>
      <c r="AJ630" s="96"/>
      <c r="AK630" s="96"/>
      <c r="AL630" s="96"/>
      <c r="AM630" s="96"/>
      <c r="AN630" s="96"/>
      <c r="AO630" s="96"/>
      <c r="AP630" s="96"/>
      <c r="AQ630" s="96"/>
      <c r="AR630" s="96"/>
      <c r="AS630" s="96"/>
      <c r="AT630" s="96"/>
      <c r="AU630" s="96"/>
      <c r="AV630" s="96"/>
      <c r="AW630" s="96"/>
      <c r="AX630" s="96"/>
      <c r="AY630" s="96"/>
      <c r="AZ630" s="96"/>
      <c r="BA630" s="96"/>
      <c r="BB630" s="96"/>
      <c r="BC630" s="96"/>
      <c r="BD630" s="96"/>
      <c r="BE630" s="96"/>
      <c r="BF630" s="96"/>
      <c r="BG630" s="96"/>
      <c r="BH630" s="96"/>
      <c r="BI630" s="96"/>
      <c r="BJ630" s="96"/>
      <c r="BK630" s="96"/>
      <c r="BL630" s="96"/>
      <c r="BM630" s="96"/>
      <c r="BN630" s="96"/>
      <c r="BO630" s="96"/>
      <c r="BP630" s="96"/>
      <c r="BQ630" s="96"/>
      <c r="BR630" s="96"/>
      <c r="BS630" s="96"/>
      <c r="BT630" s="96"/>
      <c r="BU630" s="96"/>
      <c r="BV630" s="96"/>
      <c r="BW630" s="96"/>
      <c r="BX630" s="96"/>
      <c r="BY630" s="96"/>
      <c r="BZ630" s="96"/>
      <c r="CA630" s="96"/>
      <c r="CB630" s="96"/>
      <c r="CC630" s="96"/>
      <c r="CD630" s="96"/>
      <c r="CE630" s="96"/>
      <c r="CF630" s="96"/>
      <c r="CG630" s="96"/>
      <c r="CH630" s="96"/>
      <c r="CI630" s="96"/>
      <c r="CJ630" s="96"/>
      <c r="CK630" s="96"/>
      <c r="CL630" s="96"/>
      <c r="CM630" s="96"/>
      <c r="CN630" s="96"/>
      <c r="CO630" s="96"/>
      <c r="CP630" s="96"/>
      <c r="CQ630" s="96"/>
      <c r="CR630" s="96"/>
      <c r="CS630" s="96"/>
      <c r="CT630" s="96"/>
      <c r="CU630" s="96"/>
      <c r="CV630" s="96"/>
      <c r="CW630" s="96"/>
      <c r="CX630" s="96"/>
      <c r="CY630" s="96"/>
      <c r="CZ630" s="96"/>
      <c r="DA630" s="96"/>
      <c r="DB630" s="27"/>
      <c r="DC630" s="27"/>
      <c r="DD630" s="27"/>
      <c r="DE630" s="27"/>
      <c r="DF630" s="27"/>
      <c r="DG630" s="27"/>
      <c r="DH630" s="27"/>
      <c r="DI630" s="27"/>
      <c r="DJ630" s="27"/>
      <c r="DK630" s="27"/>
      <c r="DL630" s="27"/>
      <c r="DM630" s="27"/>
      <c r="DN630" s="27"/>
      <c r="DO630" s="27"/>
      <c r="DP630" s="27"/>
      <c r="DQ630" s="27"/>
      <c r="DR630" s="27"/>
      <c r="DS630" s="27"/>
      <c r="DT630" s="27"/>
      <c r="DU630" s="27"/>
      <c r="DV630" s="27"/>
      <c r="DW630" s="27"/>
      <c r="DX630" s="27"/>
      <c r="DY630" s="27"/>
      <c r="DZ630" s="27"/>
      <c r="EA630" s="27"/>
      <c r="EB630" s="27"/>
      <c r="EC630" s="27"/>
      <c r="ED630" s="27"/>
      <c r="EE630" s="27"/>
      <c r="EF630" s="27"/>
      <c r="EG630" s="27"/>
      <c r="EH630" s="27"/>
      <c r="EI630" s="27"/>
      <c r="EJ630" s="27"/>
      <c r="EK630" s="27"/>
      <c r="EL630" s="27"/>
      <c r="EM630" s="27"/>
      <c r="EN630" s="27"/>
      <c r="EO630" s="27"/>
      <c r="EP630" s="27"/>
      <c r="EQ630" s="27"/>
      <c r="ER630" s="27"/>
      <c r="ES630" s="27"/>
      <c r="ET630" s="27"/>
      <c r="EU630" s="27"/>
      <c r="EV630" s="27"/>
      <c r="EW630" s="27"/>
    </row>
    <row r="631" spans="1:153" s="35" customFormat="1" x14ac:dyDescent="0.25">
      <c r="A631" s="90"/>
      <c r="B631" s="64" t="s">
        <v>59</v>
      </c>
      <c r="C631" s="97"/>
      <c r="D631" s="70">
        <v>0.3</v>
      </c>
      <c r="E631" s="91">
        <v>0.3</v>
      </c>
      <c r="F631" s="94"/>
      <c r="G631" s="94"/>
      <c r="H631" s="95"/>
      <c r="I631" s="95"/>
      <c r="J631" s="110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  <c r="AA631" s="96"/>
      <c r="AB631" s="96"/>
      <c r="AC631" s="96"/>
      <c r="AD631" s="96"/>
      <c r="AE631" s="96"/>
      <c r="AF631" s="96"/>
      <c r="AG631" s="96"/>
      <c r="AH631" s="96"/>
      <c r="AI631" s="96"/>
      <c r="AJ631" s="96"/>
      <c r="AK631" s="96"/>
      <c r="AL631" s="96"/>
      <c r="AM631" s="96"/>
      <c r="AN631" s="96"/>
      <c r="AO631" s="96"/>
      <c r="AP631" s="96"/>
      <c r="AQ631" s="96"/>
      <c r="AR631" s="96"/>
      <c r="AS631" s="96"/>
      <c r="AT631" s="96"/>
      <c r="AU631" s="96"/>
      <c r="AV631" s="96"/>
      <c r="AW631" s="96"/>
      <c r="AX631" s="96"/>
      <c r="AY631" s="96"/>
      <c r="AZ631" s="96"/>
      <c r="BA631" s="96"/>
      <c r="BB631" s="96"/>
      <c r="BC631" s="96"/>
      <c r="BD631" s="96"/>
      <c r="BE631" s="96"/>
      <c r="BF631" s="96"/>
      <c r="BG631" s="96"/>
      <c r="BH631" s="96"/>
      <c r="BI631" s="96"/>
      <c r="BJ631" s="96"/>
      <c r="BK631" s="96"/>
      <c r="BL631" s="96"/>
      <c r="BM631" s="96"/>
      <c r="BN631" s="96"/>
      <c r="BO631" s="96"/>
      <c r="BP631" s="96"/>
      <c r="BQ631" s="96"/>
      <c r="BR631" s="96"/>
      <c r="BS631" s="96"/>
      <c r="BT631" s="96"/>
      <c r="BU631" s="96"/>
      <c r="BV631" s="96"/>
      <c r="BW631" s="96"/>
      <c r="BX631" s="96"/>
      <c r="BY631" s="96"/>
      <c r="BZ631" s="96"/>
      <c r="CA631" s="96"/>
      <c r="CB631" s="96"/>
      <c r="CC631" s="96"/>
      <c r="CD631" s="96"/>
      <c r="CE631" s="96"/>
      <c r="CF631" s="96"/>
      <c r="CG631" s="96"/>
      <c r="CH631" s="96"/>
      <c r="CI631" s="96"/>
      <c r="CJ631" s="96"/>
      <c r="CK631" s="96"/>
      <c r="CL631" s="96"/>
      <c r="CM631" s="96"/>
      <c r="CN631" s="96"/>
      <c r="CO631" s="96"/>
      <c r="CP631" s="96"/>
      <c r="CQ631" s="96"/>
      <c r="CR631" s="96"/>
      <c r="CS631" s="96"/>
      <c r="CT631" s="96"/>
      <c r="CU631" s="96"/>
      <c r="CV631" s="96"/>
      <c r="CW631" s="96"/>
      <c r="CX631" s="96"/>
      <c r="CY631" s="96"/>
      <c r="CZ631" s="96"/>
      <c r="DA631" s="96"/>
      <c r="DB631" s="27"/>
      <c r="DC631" s="27"/>
      <c r="DD631" s="27"/>
      <c r="DE631" s="27"/>
      <c r="DF631" s="27"/>
      <c r="DG631" s="27"/>
      <c r="DH631" s="27"/>
      <c r="DI631" s="27"/>
      <c r="DJ631" s="27"/>
      <c r="DK631" s="27"/>
      <c r="DL631" s="27"/>
      <c r="DM631" s="27"/>
      <c r="DN631" s="27"/>
      <c r="DO631" s="27"/>
      <c r="DP631" s="27"/>
      <c r="DQ631" s="27"/>
      <c r="DR631" s="27"/>
      <c r="DS631" s="27"/>
      <c r="DT631" s="27"/>
      <c r="DU631" s="27"/>
      <c r="DV631" s="27"/>
      <c r="DW631" s="27"/>
      <c r="DX631" s="27"/>
      <c r="DY631" s="27"/>
      <c r="DZ631" s="27"/>
      <c r="EA631" s="27"/>
      <c r="EB631" s="27"/>
      <c r="EC631" s="27"/>
      <c r="ED631" s="27"/>
      <c r="EE631" s="27"/>
      <c r="EF631" s="27"/>
      <c r="EG631" s="27"/>
      <c r="EH631" s="27"/>
      <c r="EI631" s="27"/>
      <c r="EJ631" s="27"/>
      <c r="EK631" s="27"/>
      <c r="EL631" s="27"/>
      <c r="EM631" s="27"/>
      <c r="EN631" s="27"/>
      <c r="EO631" s="27"/>
      <c r="EP631" s="27"/>
      <c r="EQ631" s="27"/>
      <c r="ER631" s="27"/>
      <c r="ES631" s="27"/>
      <c r="ET631" s="27"/>
      <c r="EU631" s="27"/>
      <c r="EV631" s="27"/>
      <c r="EW631" s="27"/>
    </row>
    <row r="632" spans="1:153" s="35" customFormat="1" x14ac:dyDescent="0.25">
      <c r="A632" s="90"/>
      <c r="B632" s="64" t="s">
        <v>50</v>
      </c>
      <c r="C632" s="97"/>
      <c r="D632" s="70">
        <v>5</v>
      </c>
      <c r="E632" s="91">
        <v>5</v>
      </c>
      <c r="F632" s="94"/>
      <c r="G632" s="94"/>
      <c r="H632" s="95"/>
      <c r="I632" s="94"/>
      <c r="J632" s="110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  <c r="AB632" s="96"/>
      <c r="AC632" s="96"/>
      <c r="AD632" s="96"/>
      <c r="AE632" s="96"/>
      <c r="AF632" s="96"/>
      <c r="AG632" s="96"/>
      <c r="AH632" s="96"/>
      <c r="AI632" s="96"/>
      <c r="AJ632" s="96"/>
      <c r="AK632" s="96"/>
      <c r="AL632" s="96"/>
      <c r="AM632" s="96"/>
      <c r="AN632" s="96"/>
      <c r="AO632" s="96"/>
      <c r="AP632" s="96"/>
      <c r="AQ632" s="96"/>
      <c r="AR632" s="96"/>
      <c r="AS632" s="96"/>
      <c r="AT632" s="96"/>
      <c r="AU632" s="96"/>
      <c r="AV632" s="96"/>
      <c r="AW632" s="96"/>
      <c r="AX632" s="96"/>
      <c r="AY632" s="96"/>
      <c r="AZ632" s="96"/>
      <c r="BA632" s="96"/>
      <c r="BB632" s="96"/>
      <c r="BC632" s="96"/>
      <c r="BD632" s="96"/>
      <c r="BE632" s="96"/>
      <c r="BF632" s="96"/>
      <c r="BG632" s="96"/>
      <c r="BH632" s="96"/>
      <c r="BI632" s="96"/>
      <c r="BJ632" s="96"/>
      <c r="BK632" s="96"/>
      <c r="BL632" s="96"/>
      <c r="BM632" s="96"/>
      <c r="BN632" s="96"/>
      <c r="BO632" s="96"/>
      <c r="BP632" s="96"/>
      <c r="BQ632" s="96"/>
      <c r="BR632" s="96"/>
      <c r="BS632" s="96"/>
      <c r="BT632" s="96"/>
      <c r="BU632" s="96"/>
      <c r="BV632" s="96"/>
      <c r="BW632" s="96"/>
      <c r="BX632" s="96"/>
      <c r="BY632" s="96"/>
      <c r="BZ632" s="96"/>
      <c r="CA632" s="96"/>
      <c r="CB632" s="96"/>
      <c r="CC632" s="96"/>
      <c r="CD632" s="96"/>
      <c r="CE632" s="96"/>
      <c r="CF632" s="96"/>
      <c r="CG632" s="96"/>
      <c r="CH632" s="96"/>
      <c r="CI632" s="96"/>
      <c r="CJ632" s="96"/>
      <c r="CK632" s="96"/>
      <c r="CL632" s="96"/>
      <c r="CM632" s="96"/>
      <c r="CN632" s="96"/>
      <c r="CO632" s="96"/>
      <c r="CP632" s="96"/>
      <c r="CQ632" s="96"/>
      <c r="CR632" s="96"/>
      <c r="CS632" s="96"/>
      <c r="CT632" s="96"/>
      <c r="CU632" s="96"/>
      <c r="CV632" s="96"/>
      <c r="CW632" s="96"/>
      <c r="CX632" s="96"/>
      <c r="CY632" s="96"/>
      <c r="CZ632" s="96"/>
      <c r="DA632" s="96"/>
      <c r="DB632" s="27"/>
      <c r="DC632" s="27"/>
      <c r="DD632" s="27"/>
      <c r="DE632" s="27"/>
      <c r="DF632" s="27"/>
      <c r="DG632" s="27"/>
      <c r="DH632" s="27"/>
      <c r="DI632" s="27"/>
      <c r="DJ632" s="27"/>
      <c r="DK632" s="27"/>
      <c r="DL632" s="27"/>
      <c r="DM632" s="27"/>
      <c r="DN632" s="27"/>
      <c r="DO632" s="27"/>
      <c r="DP632" s="27"/>
      <c r="DQ632" s="27"/>
      <c r="DR632" s="27"/>
      <c r="DS632" s="27"/>
      <c r="DT632" s="27"/>
      <c r="DU632" s="27"/>
      <c r="DV632" s="27"/>
      <c r="DW632" s="27"/>
      <c r="DX632" s="27"/>
      <c r="DY632" s="27"/>
      <c r="DZ632" s="27"/>
      <c r="EA632" s="27"/>
      <c r="EB632" s="27"/>
      <c r="EC632" s="27"/>
      <c r="ED632" s="27"/>
      <c r="EE632" s="27"/>
      <c r="EF632" s="27"/>
      <c r="EG632" s="27"/>
      <c r="EH632" s="27"/>
      <c r="EI632" s="27"/>
      <c r="EJ632" s="27"/>
      <c r="EK632" s="27"/>
      <c r="EL632" s="27"/>
      <c r="EM632" s="27"/>
      <c r="EN632" s="27"/>
      <c r="EO632" s="27"/>
      <c r="EP632" s="27"/>
      <c r="EQ632" s="27"/>
      <c r="ER632" s="27"/>
      <c r="ES632" s="27"/>
      <c r="ET632" s="27"/>
      <c r="EU632" s="27"/>
      <c r="EV632" s="27"/>
      <c r="EW632" s="27"/>
    </row>
    <row r="633" spans="1:153" s="35" customFormat="1" x14ac:dyDescent="0.25">
      <c r="A633" s="90"/>
      <c r="B633" s="64" t="s">
        <v>17</v>
      </c>
      <c r="C633" s="97"/>
      <c r="D633" s="70">
        <v>180</v>
      </c>
      <c r="E633" s="91">
        <v>180</v>
      </c>
      <c r="F633" s="94"/>
      <c r="G633" s="94"/>
      <c r="H633" s="95"/>
      <c r="I633" s="94"/>
      <c r="J633" s="110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  <c r="AA633" s="96"/>
      <c r="AB633" s="96"/>
      <c r="AC633" s="96"/>
      <c r="AD633" s="96"/>
      <c r="AE633" s="96"/>
      <c r="AF633" s="96"/>
      <c r="AG633" s="96"/>
      <c r="AH633" s="96"/>
      <c r="AI633" s="96"/>
      <c r="AJ633" s="96"/>
      <c r="AK633" s="96"/>
      <c r="AL633" s="96"/>
      <c r="AM633" s="96"/>
      <c r="AN633" s="96"/>
      <c r="AO633" s="96"/>
      <c r="AP633" s="96"/>
      <c r="AQ633" s="96"/>
      <c r="AR633" s="96"/>
      <c r="AS633" s="96"/>
      <c r="AT633" s="96"/>
      <c r="AU633" s="96"/>
      <c r="AV633" s="96"/>
      <c r="AW633" s="96"/>
      <c r="AX633" s="96"/>
      <c r="AY633" s="96"/>
      <c r="AZ633" s="96"/>
      <c r="BA633" s="96"/>
      <c r="BB633" s="96"/>
      <c r="BC633" s="96"/>
      <c r="BD633" s="96"/>
      <c r="BE633" s="96"/>
      <c r="BF633" s="96"/>
      <c r="BG633" s="96"/>
      <c r="BH633" s="96"/>
      <c r="BI633" s="96"/>
      <c r="BJ633" s="96"/>
      <c r="BK633" s="96"/>
      <c r="BL633" s="96"/>
      <c r="BM633" s="96"/>
      <c r="BN633" s="96"/>
      <c r="BO633" s="96"/>
      <c r="BP633" s="96"/>
      <c r="BQ633" s="96"/>
      <c r="BR633" s="96"/>
      <c r="BS633" s="96"/>
      <c r="BT633" s="96"/>
      <c r="BU633" s="96"/>
      <c r="BV633" s="96"/>
      <c r="BW633" s="96"/>
      <c r="BX633" s="96"/>
      <c r="BY633" s="96"/>
      <c r="BZ633" s="96"/>
      <c r="CA633" s="96"/>
      <c r="CB633" s="96"/>
      <c r="CC633" s="96"/>
      <c r="CD633" s="96"/>
      <c r="CE633" s="96"/>
      <c r="CF633" s="96"/>
      <c r="CG633" s="96"/>
      <c r="CH633" s="96"/>
      <c r="CI633" s="96"/>
      <c r="CJ633" s="96"/>
      <c r="CK633" s="96"/>
      <c r="CL633" s="96"/>
      <c r="CM633" s="96"/>
      <c r="CN633" s="96"/>
      <c r="CO633" s="96"/>
      <c r="CP633" s="96"/>
      <c r="CQ633" s="96"/>
      <c r="CR633" s="96"/>
      <c r="CS633" s="96"/>
      <c r="CT633" s="96"/>
      <c r="CU633" s="96"/>
      <c r="CV633" s="96"/>
      <c r="CW633" s="96"/>
      <c r="CX633" s="96"/>
      <c r="CY633" s="96"/>
      <c r="CZ633" s="96"/>
      <c r="DA633" s="96"/>
      <c r="DB633" s="27"/>
      <c r="DC633" s="27"/>
      <c r="DD633" s="27"/>
      <c r="DE633" s="27"/>
      <c r="DF633" s="27"/>
      <c r="DG633" s="27"/>
      <c r="DH633" s="27"/>
      <c r="DI633" s="27"/>
      <c r="DJ633" s="27"/>
      <c r="DK633" s="27"/>
      <c r="DL633" s="27"/>
      <c r="DM633" s="27"/>
      <c r="DN633" s="27"/>
      <c r="DO633" s="27"/>
      <c r="DP633" s="27"/>
      <c r="DQ633" s="27"/>
      <c r="DR633" s="27"/>
      <c r="DS633" s="27"/>
      <c r="DT633" s="27"/>
      <c r="DU633" s="27"/>
      <c r="DV633" s="27"/>
      <c r="DW633" s="27"/>
      <c r="DX633" s="27"/>
      <c r="DY633" s="27"/>
      <c r="DZ633" s="27"/>
      <c r="EA633" s="27"/>
      <c r="EB633" s="27"/>
      <c r="EC633" s="27"/>
      <c r="ED633" s="27"/>
      <c r="EE633" s="27"/>
      <c r="EF633" s="27"/>
      <c r="EG633" s="27"/>
      <c r="EH633" s="27"/>
      <c r="EI633" s="27"/>
      <c r="EJ633" s="27"/>
      <c r="EK633" s="27"/>
      <c r="EL633" s="27"/>
      <c r="EM633" s="27"/>
      <c r="EN633" s="27"/>
      <c r="EO633" s="27"/>
      <c r="EP633" s="27"/>
      <c r="EQ633" s="27"/>
      <c r="ER633" s="27"/>
      <c r="ES633" s="27"/>
      <c r="ET633" s="27"/>
      <c r="EU633" s="27"/>
      <c r="EV633" s="27"/>
      <c r="EW633" s="27"/>
    </row>
    <row r="634" spans="1:153" s="26" customFormat="1" x14ac:dyDescent="0.25">
      <c r="A634" s="85" t="s">
        <v>65</v>
      </c>
      <c r="B634" s="72"/>
      <c r="C634" s="98" t="s">
        <v>371</v>
      </c>
      <c r="D634" s="81"/>
      <c r="E634" s="81"/>
      <c r="F634" s="87">
        <v>4</v>
      </c>
      <c r="G634" s="88">
        <v>6</v>
      </c>
      <c r="H634" s="74">
        <v>12.83</v>
      </c>
      <c r="I634" s="87">
        <v>122</v>
      </c>
      <c r="J634" s="110" t="s">
        <v>235</v>
      </c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69"/>
      <c r="CB634" s="69"/>
      <c r="CC634" s="69"/>
      <c r="CD634" s="69"/>
      <c r="CE634" s="69"/>
      <c r="CF634" s="69"/>
      <c r="CG634" s="69"/>
      <c r="CH634" s="69"/>
      <c r="CI634" s="69"/>
      <c r="CJ634" s="69"/>
      <c r="CK634" s="69"/>
      <c r="CL634" s="69"/>
      <c r="CM634" s="69"/>
      <c r="CN634" s="69"/>
      <c r="CO634" s="69"/>
      <c r="CP634" s="69"/>
      <c r="CQ634" s="69"/>
      <c r="CR634" s="69"/>
      <c r="CS634" s="69"/>
      <c r="CT634" s="69"/>
      <c r="CU634" s="69"/>
      <c r="CV634" s="69"/>
      <c r="CW634" s="69"/>
      <c r="CX634" s="69"/>
      <c r="CY634" s="69"/>
      <c r="CZ634" s="69"/>
      <c r="DA634" s="69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</row>
    <row r="635" spans="1:153" s="26" customFormat="1" x14ac:dyDescent="0.25">
      <c r="A635" s="85"/>
      <c r="B635" s="72" t="s">
        <v>25</v>
      </c>
      <c r="C635" s="86"/>
      <c r="D635" s="88">
        <v>25</v>
      </c>
      <c r="E635" s="88">
        <v>25</v>
      </c>
      <c r="F635" s="87"/>
      <c r="G635" s="88"/>
      <c r="H635" s="88"/>
      <c r="I635" s="87"/>
      <c r="J635" s="110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69"/>
      <c r="CB635" s="69"/>
      <c r="CC635" s="69"/>
      <c r="CD635" s="69"/>
      <c r="CE635" s="69"/>
      <c r="CF635" s="69"/>
      <c r="CG635" s="69"/>
      <c r="CH635" s="69"/>
      <c r="CI635" s="69"/>
      <c r="CJ635" s="69"/>
      <c r="CK635" s="69"/>
      <c r="CL635" s="69"/>
      <c r="CM635" s="69"/>
      <c r="CN635" s="69"/>
      <c r="CO635" s="69"/>
      <c r="CP635" s="69"/>
      <c r="CQ635" s="69"/>
      <c r="CR635" s="69"/>
      <c r="CS635" s="69"/>
      <c r="CT635" s="69"/>
      <c r="CU635" s="69"/>
      <c r="CV635" s="69"/>
      <c r="CW635" s="69"/>
      <c r="CX635" s="69"/>
      <c r="CY635" s="69"/>
      <c r="CZ635" s="69"/>
      <c r="DA635" s="69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</row>
    <row r="636" spans="1:153" s="26" customFormat="1" x14ac:dyDescent="0.25">
      <c r="A636" s="85"/>
      <c r="B636" s="72" t="s">
        <v>66</v>
      </c>
      <c r="C636" s="86"/>
      <c r="D636" s="87">
        <v>7.14</v>
      </c>
      <c r="E636" s="88">
        <v>7</v>
      </c>
      <c r="F636" s="87"/>
      <c r="G636" s="88"/>
      <c r="H636" s="88"/>
      <c r="I636" s="87"/>
      <c r="J636" s="110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69"/>
      <c r="CB636" s="69"/>
      <c r="CC636" s="69"/>
      <c r="CD636" s="69"/>
      <c r="CE636" s="69"/>
      <c r="CF636" s="69"/>
      <c r="CG636" s="69"/>
      <c r="CH636" s="69"/>
      <c r="CI636" s="69"/>
      <c r="CJ636" s="69"/>
      <c r="CK636" s="69"/>
      <c r="CL636" s="69"/>
      <c r="CM636" s="69"/>
      <c r="CN636" s="69"/>
      <c r="CO636" s="69"/>
      <c r="CP636" s="69"/>
      <c r="CQ636" s="69"/>
      <c r="CR636" s="69"/>
      <c r="CS636" s="69"/>
      <c r="CT636" s="69"/>
      <c r="CU636" s="69"/>
      <c r="CV636" s="69"/>
      <c r="CW636" s="69"/>
      <c r="CX636" s="69"/>
      <c r="CY636" s="69"/>
      <c r="CZ636" s="69"/>
      <c r="DA636" s="69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</row>
    <row r="637" spans="1:153" s="26" customFormat="1" ht="16.5" thickBot="1" x14ac:dyDescent="0.3">
      <c r="A637" s="154"/>
      <c r="B637" s="72" t="s">
        <v>20</v>
      </c>
      <c r="C637" s="86"/>
      <c r="D637" s="88">
        <v>3</v>
      </c>
      <c r="E637" s="88">
        <v>3</v>
      </c>
      <c r="F637" s="155" t="s">
        <v>1</v>
      </c>
      <c r="G637" s="130"/>
      <c r="H637" s="130"/>
      <c r="I637" s="153"/>
      <c r="J637" s="110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69"/>
      <c r="CB637" s="69"/>
      <c r="CC637" s="69"/>
      <c r="CD637" s="69"/>
      <c r="CE637" s="69"/>
      <c r="CF637" s="69"/>
      <c r="CG637" s="69"/>
      <c r="CH637" s="69"/>
      <c r="CI637" s="69"/>
      <c r="CJ637" s="69"/>
      <c r="CK637" s="69"/>
      <c r="CL637" s="69"/>
      <c r="CM637" s="69"/>
      <c r="CN637" s="69"/>
      <c r="CO637" s="69"/>
      <c r="CP637" s="69"/>
      <c r="CQ637" s="69"/>
      <c r="CR637" s="69"/>
      <c r="CS637" s="69"/>
      <c r="CT637" s="69"/>
      <c r="CU637" s="69"/>
      <c r="CV637" s="69"/>
      <c r="CW637" s="69"/>
      <c r="CX637" s="69"/>
      <c r="CY637" s="69"/>
      <c r="CZ637" s="69"/>
      <c r="DA637" s="69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</row>
    <row r="638" spans="1:153" ht="16.5" thickBot="1" x14ac:dyDescent="0.3">
      <c r="A638" s="100" t="s">
        <v>26</v>
      </c>
      <c r="B638" s="101"/>
      <c r="C638" s="102">
        <v>420</v>
      </c>
      <c r="D638" s="132"/>
      <c r="E638" s="83"/>
      <c r="F638" s="83">
        <f>SUM(F623:F637)</f>
        <v>12.96</v>
      </c>
      <c r="G638" s="83">
        <f>SUM(G623:G637)</f>
        <v>14.42</v>
      </c>
      <c r="H638" s="83">
        <f>SUM(H623:H637)</f>
        <v>50.72</v>
      </c>
      <c r="I638" s="83">
        <f>SUM(I623:I637)</f>
        <v>385</v>
      </c>
      <c r="J638" s="212"/>
    </row>
    <row r="639" spans="1:153" s="26" customFormat="1" x14ac:dyDescent="0.25">
      <c r="A639" s="85" t="s">
        <v>48</v>
      </c>
      <c r="B639" s="227"/>
      <c r="C639" s="86">
        <v>100</v>
      </c>
      <c r="D639" s="229">
        <v>114</v>
      </c>
      <c r="E639" s="86">
        <v>100</v>
      </c>
      <c r="F639" s="87">
        <v>0.4</v>
      </c>
      <c r="G639" s="88">
        <v>0.4</v>
      </c>
      <c r="H639" s="221">
        <v>12</v>
      </c>
      <c r="I639" s="88">
        <v>53.2</v>
      </c>
      <c r="J639" s="110" t="s">
        <v>264</v>
      </c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69"/>
      <c r="CB639" s="69"/>
      <c r="CC639" s="69"/>
      <c r="CD639" s="69"/>
      <c r="CE639" s="69"/>
      <c r="CF639" s="69"/>
      <c r="CG639" s="69"/>
      <c r="CH639" s="69"/>
      <c r="CI639" s="69"/>
      <c r="CJ639" s="69"/>
      <c r="CK639" s="69"/>
      <c r="CL639" s="69"/>
      <c r="CM639" s="69"/>
      <c r="CN639" s="69"/>
      <c r="CO639" s="69"/>
      <c r="CP639" s="69"/>
      <c r="CQ639" s="69"/>
      <c r="CR639" s="69"/>
      <c r="CS639" s="69"/>
      <c r="CT639" s="69"/>
      <c r="CU639" s="69"/>
      <c r="CV639" s="69"/>
      <c r="CW639" s="69"/>
      <c r="CX639" s="69"/>
      <c r="CY639" s="69"/>
      <c r="CZ639" s="69"/>
      <c r="DA639" s="69"/>
    </row>
    <row r="640" spans="1:153" s="26" customFormat="1" ht="16.5" thickBot="1" x14ac:dyDescent="0.3">
      <c r="A640" s="85"/>
      <c r="B640" s="227"/>
      <c r="C640" s="86"/>
      <c r="D640" s="229"/>
      <c r="E640" s="86"/>
      <c r="F640" s="87"/>
      <c r="G640" s="88"/>
      <c r="H640" s="221"/>
      <c r="I640" s="88"/>
      <c r="J640" s="110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69"/>
      <c r="CB640" s="69"/>
      <c r="CC640" s="69"/>
      <c r="CD640" s="69"/>
      <c r="CE640" s="69"/>
      <c r="CF640" s="69"/>
      <c r="CG640" s="69"/>
      <c r="CH640" s="69"/>
      <c r="CI640" s="69"/>
      <c r="CJ640" s="69"/>
      <c r="CK640" s="69"/>
      <c r="CL640" s="69"/>
      <c r="CM640" s="69"/>
      <c r="CN640" s="69"/>
      <c r="CO640" s="69"/>
      <c r="CP640" s="69"/>
      <c r="CQ640" s="69"/>
      <c r="CR640" s="69"/>
      <c r="CS640" s="69"/>
      <c r="CT640" s="69"/>
      <c r="CU640" s="69"/>
      <c r="CV640" s="69"/>
      <c r="CW640" s="69"/>
      <c r="CX640" s="69"/>
      <c r="CY640" s="69"/>
      <c r="CZ640" s="69"/>
      <c r="DA640" s="69"/>
    </row>
    <row r="641" spans="1:214" ht="16.5" thickBot="1" x14ac:dyDescent="0.3">
      <c r="A641" s="100" t="s">
        <v>26</v>
      </c>
      <c r="B641" s="101"/>
      <c r="C641" s="102">
        <v>85</v>
      </c>
      <c r="D641" s="132"/>
      <c r="E641" s="104"/>
      <c r="F641" s="83">
        <f>SUM(F639)</f>
        <v>0.4</v>
      </c>
      <c r="G641" s="83">
        <f>SUM(G639)</f>
        <v>0.4</v>
      </c>
      <c r="H641" s="83">
        <f>SUM(H639)</f>
        <v>12</v>
      </c>
      <c r="I641" s="83">
        <f>SUM(I639)</f>
        <v>53.2</v>
      </c>
      <c r="J641" s="212"/>
    </row>
    <row r="642" spans="1:214" ht="16.5" thickBot="1" x14ac:dyDescent="0.3">
      <c r="A642" s="105"/>
      <c r="B642" s="106"/>
      <c r="C642" s="107">
        <v>520</v>
      </c>
      <c r="D642" s="286"/>
      <c r="E642" s="108"/>
      <c r="F642" s="285">
        <f>F638+F641</f>
        <v>13.360000000000001</v>
      </c>
      <c r="G642" s="285">
        <f>G638+G641</f>
        <v>14.82</v>
      </c>
      <c r="H642" s="285">
        <f>H638+H641</f>
        <v>62.72</v>
      </c>
      <c r="I642" s="285">
        <f>I638+I641</f>
        <v>438.2</v>
      </c>
      <c r="J642" s="212"/>
    </row>
    <row r="643" spans="1:214" x14ac:dyDescent="0.25">
      <c r="A643" s="105"/>
      <c r="B643" s="106" t="s">
        <v>28</v>
      </c>
      <c r="C643" s="107"/>
      <c r="D643" s="75"/>
      <c r="E643" s="109"/>
      <c r="F643" s="285"/>
      <c r="G643" s="75"/>
      <c r="H643" s="286"/>
      <c r="I643" s="285"/>
      <c r="J643" s="110"/>
    </row>
    <row r="644" spans="1:214" s="26" customFormat="1" x14ac:dyDescent="0.25">
      <c r="A644" s="85" t="s">
        <v>419</v>
      </c>
      <c r="B644" s="227"/>
      <c r="C644" s="220">
        <v>50</v>
      </c>
      <c r="D644" s="221"/>
      <c r="E644" s="88"/>
      <c r="F644" s="221">
        <v>0.75</v>
      </c>
      <c r="G644" s="88">
        <v>0.06</v>
      </c>
      <c r="H644" s="221">
        <v>8.5</v>
      </c>
      <c r="I644" s="87">
        <v>37</v>
      </c>
      <c r="J644" s="81" t="s">
        <v>431</v>
      </c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  <c r="AC644" s="69"/>
      <c r="AD644" s="69"/>
      <c r="AE644" s="69"/>
      <c r="AF644" s="69"/>
      <c r="AG644" s="69"/>
      <c r="AH644" s="69"/>
      <c r="AI644" s="69"/>
      <c r="AJ644" s="69"/>
      <c r="AK644" s="69"/>
      <c r="AL644" s="69"/>
      <c r="AM644" s="69"/>
      <c r="AN644" s="69"/>
      <c r="AO644" s="69"/>
      <c r="AP644" s="69"/>
      <c r="AQ644" s="69"/>
      <c r="AR644" s="69"/>
      <c r="AS644" s="69"/>
      <c r="AT644" s="69"/>
      <c r="AU644" s="69"/>
      <c r="AV644" s="69"/>
      <c r="AW644" s="69"/>
      <c r="AX644" s="69"/>
      <c r="AY644" s="69"/>
      <c r="AZ644" s="69"/>
      <c r="BA644" s="69"/>
      <c r="BB644" s="69"/>
      <c r="BC644" s="69"/>
      <c r="BD644" s="69"/>
      <c r="BE644" s="69"/>
      <c r="BF644" s="69"/>
      <c r="BG644" s="69"/>
      <c r="BH644" s="69"/>
      <c r="BI644" s="69"/>
      <c r="BJ644" s="69"/>
      <c r="BK644" s="69"/>
      <c r="BL644" s="69"/>
      <c r="BM644" s="69"/>
      <c r="BN644" s="69"/>
      <c r="BO644" s="69"/>
      <c r="BP644" s="69"/>
      <c r="BQ644" s="69"/>
      <c r="BR644" s="69"/>
      <c r="BS644" s="69"/>
      <c r="BT644" s="69"/>
      <c r="BU644" s="69"/>
      <c r="BV644" s="69"/>
      <c r="BW644" s="69"/>
      <c r="BX644" s="69"/>
      <c r="BY644" s="69"/>
      <c r="BZ644" s="69"/>
      <c r="CA644" s="69"/>
      <c r="CB644" s="69"/>
      <c r="CC644" s="69"/>
      <c r="CD644" s="69"/>
      <c r="CE644" s="69"/>
      <c r="CF644" s="69"/>
      <c r="CG644" s="69"/>
      <c r="CH644" s="69"/>
      <c r="CI644" s="69"/>
      <c r="CJ644" s="69"/>
      <c r="CK644" s="69"/>
      <c r="CL644" s="69"/>
      <c r="CM644" s="69"/>
      <c r="CN644" s="69"/>
      <c r="CO644" s="69"/>
      <c r="CP644" s="69"/>
      <c r="CQ644" s="69"/>
      <c r="CR644" s="69"/>
      <c r="CS644" s="69"/>
      <c r="CT644" s="69"/>
      <c r="CU644" s="69"/>
      <c r="CV644" s="69"/>
      <c r="CW644" s="69"/>
      <c r="CX644" s="69"/>
      <c r="CY644" s="69"/>
      <c r="CZ644" s="69"/>
      <c r="DA644" s="69"/>
      <c r="DB644" s="69"/>
      <c r="DC644" s="69"/>
      <c r="DD644" s="69"/>
      <c r="DE644" s="69"/>
      <c r="DF644" s="69"/>
      <c r="DG644" s="69"/>
      <c r="DH644" s="69"/>
      <c r="DI644" s="69"/>
      <c r="DJ644" s="69"/>
      <c r="DK644" s="69"/>
      <c r="DL644" s="69"/>
      <c r="DM644" s="69"/>
      <c r="DN644" s="69"/>
      <c r="DO644" s="69"/>
      <c r="DP644" s="69"/>
      <c r="DQ644" s="69"/>
      <c r="DR644" s="69"/>
      <c r="DS644" s="69"/>
      <c r="DT644" s="69"/>
      <c r="DU644" s="69"/>
      <c r="DV644" s="69"/>
      <c r="DW644" s="69"/>
      <c r="DX644" s="69"/>
      <c r="DY644" s="69"/>
      <c r="DZ644" s="69"/>
      <c r="EA644" s="69"/>
      <c r="EB644" s="69"/>
      <c r="EC644" s="69"/>
      <c r="ED644" s="69"/>
      <c r="EE644" s="69"/>
      <c r="EF644" s="69"/>
      <c r="EG644" s="69"/>
      <c r="EH644" s="69"/>
      <c r="EI644" s="69"/>
      <c r="EJ644" s="69"/>
      <c r="EK644" s="69"/>
      <c r="EL644" s="69"/>
      <c r="EM644" s="69"/>
      <c r="EN644" s="69"/>
      <c r="EO644" s="69"/>
      <c r="EP644" s="69"/>
      <c r="EQ644" s="69"/>
      <c r="ER644" s="69"/>
      <c r="ES644" s="69"/>
      <c r="ET644" s="69"/>
      <c r="EU644" s="69"/>
      <c r="EV644" s="69"/>
      <c r="EW644" s="69"/>
      <c r="EX644" s="69"/>
      <c r="EY644" s="69"/>
      <c r="EZ644" s="69"/>
      <c r="FA644" s="69"/>
      <c r="FB644" s="69"/>
      <c r="FC644" s="69"/>
      <c r="FD644" s="69"/>
      <c r="FE644" s="69"/>
      <c r="FF644" s="69"/>
      <c r="FG644" s="69"/>
      <c r="FH644" s="69"/>
      <c r="FI644" s="69"/>
      <c r="FJ644" s="69"/>
      <c r="FK644" s="69"/>
      <c r="FL644" s="69"/>
      <c r="FM644" s="69"/>
      <c r="FN644" s="69"/>
      <c r="FO644" s="69"/>
      <c r="FP644" s="69"/>
      <c r="FQ644" s="69"/>
      <c r="FR644" s="69"/>
      <c r="FS644" s="69"/>
      <c r="FT644" s="69"/>
      <c r="FU644" s="69"/>
      <c r="FV644" s="69"/>
      <c r="FW644" s="69"/>
      <c r="FX644" s="69"/>
      <c r="FY644" s="69"/>
      <c r="FZ644" s="69"/>
      <c r="GA644" s="69"/>
      <c r="GB644" s="69"/>
      <c r="GC644" s="69"/>
      <c r="GD644" s="69"/>
      <c r="GE644" s="69"/>
      <c r="GF644" s="69"/>
      <c r="GG644" s="69"/>
      <c r="GH644" s="69"/>
      <c r="GI644" s="69"/>
      <c r="GJ644" s="69"/>
      <c r="GK644" s="69"/>
      <c r="GL644" s="69"/>
      <c r="GM644" s="69"/>
      <c r="GN644" s="69"/>
      <c r="GO644" s="69"/>
      <c r="GP644" s="69"/>
      <c r="GQ644" s="69"/>
      <c r="GR644" s="69"/>
      <c r="GS644" s="69"/>
      <c r="GT644" s="69"/>
      <c r="GU644" s="69"/>
      <c r="GV644" s="69"/>
      <c r="GW644" s="69"/>
      <c r="GX644" s="69"/>
      <c r="GY644" s="69"/>
      <c r="GZ644" s="69"/>
      <c r="HA644" s="69"/>
      <c r="HB644" s="69"/>
      <c r="HC644" s="69"/>
      <c r="HD644" s="69"/>
      <c r="HE644" s="69"/>
      <c r="HF644" s="69"/>
    </row>
    <row r="645" spans="1:214" s="26" customFormat="1" x14ac:dyDescent="0.25">
      <c r="A645" s="85"/>
      <c r="B645" s="297" t="s">
        <v>32</v>
      </c>
      <c r="C645" s="220"/>
      <c r="D645" s="221">
        <v>62.5</v>
      </c>
      <c r="E645" s="88">
        <v>50</v>
      </c>
      <c r="F645" s="221"/>
      <c r="G645" s="88"/>
      <c r="H645" s="221"/>
      <c r="I645" s="87"/>
      <c r="J645" s="81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69"/>
      <c r="AK645" s="69"/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69"/>
      <c r="AY645" s="69"/>
      <c r="AZ645" s="69"/>
      <c r="BA645" s="69"/>
      <c r="BB645" s="69"/>
      <c r="BC645" s="69"/>
      <c r="BD645" s="69"/>
      <c r="BE645" s="69"/>
      <c r="BF645" s="69"/>
      <c r="BG645" s="69"/>
      <c r="BH645" s="69"/>
      <c r="BI645" s="69"/>
      <c r="BJ645" s="69"/>
      <c r="BK645" s="69"/>
      <c r="BL645" s="69"/>
      <c r="BM645" s="69"/>
      <c r="BN645" s="69"/>
      <c r="BO645" s="69"/>
      <c r="BP645" s="69"/>
      <c r="BQ645" s="69"/>
      <c r="BR645" s="69"/>
      <c r="BS645" s="69"/>
      <c r="BT645" s="69"/>
      <c r="BU645" s="69"/>
      <c r="BV645" s="69"/>
      <c r="BW645" s="69"/>
      <c r="BX645" s="69"/>
      <c r="BY645" s="69"/>
      <c r="BZ645" s="69"/>
      <c r="CA645" s="69"/>
      <c r="CB645" s="69"/>
      <c r="CC645" s="69"/>
      <c r="CD645" s="69"/>
      <c r="CE645" s="69"/>
      <c r="CF645" s="69"/>
      <c r="CG645" s="69"/>
      <c r="CH645" s="69"/>
      <c r="CI645" s="69"/>
      <c r="CJ645" s="69"/>
      <c r="CK645" s="69"/>
      <c r="CL645" s="69"/>
      <c r="CM645" s="69"/>
      <c r="CN645" s="69"/>
      <c r="CO645" s="69"/>
      <c r="CP645" s="69"/>
      <c r="CQ645" s="69"/>
      <c r="CR645" s="69"/>
      <c r="CS645" s="69"/>
      <c r="CT645" s="69"/>
      <c r="CU645" s="69"/>
      <c r="CV645" s="69"/>
      <c r="CW645" s="69"/>
      <c r="CX645" s="69"/>
      <c r="CY645" s="69"/>
      <c r="CZ645" s="69"/>
      <c r="DA645" s="69"/>
      <c r="DB645" s="69"/>
      <c r="DC645" s="69"/>
      <c r="DD645" s="69"/>
      <c r="DE645" s="69"/>
      <c r="DF645" s="69"/>
      <c r="DG645" s="69"/>
      <c r="DH645" s="69"/>
      <c r="DI645" s="69"/>
      <c r="DJ645" s="69"/>
      <c r="DK645" s="69"/>
      <c r="DL645" s="69"/>
      <c r="DM645" s="69"/>
      <c r="DN645" s="69"/>
      <c r="DO645" s="69"/>
      <c r="DP645" s="69"/>
      <c r="DQ645" s="69"/>
      <c r="DR645" s="69"/>
      <c r="DS645" s="69"/>
      <c r="DT645" s="69"/>
      <c r="DU645" s="69"/>
      <c r="DV645" s="69"/>
      <c r="DW645" s="69"/>
      <c r="DX645" s="69"/>
      <c r="DY645" s="69"/>
      <c r="DZ645" s="69"/>
      <c r="EA645" s="69"/>
      <c r="EB645" s="69"/>
      <c r="EC645" s="69"/>
      <c r="ED645" s="69"/>
      <c r="EE645" s="69"/>
      <c r="EF645" s="69"/>
      <c r="EG645" s="69"/>
      <c r="EH645" s="69"/>
      <c r="EI645" s="69"/>
      <c r="EJ645" s="69"/>
      <c r="EK645" s="69"/>
      <c r="EL645" s="69"/>
      <c r="EM645" s="69"/>
      <c r="EN645" s="69"/>
      <c r="EO645" s="69"/>
      <c r="EP645" s="69"/>
      <c r="EQ645" s="69"/>
      <c r="ER645" s="69"/>
      <c r="ES645" s="69"/>
      <c r="ET645" s="69"/>
      <c r="EU645" s="69"/>
      <c r="EV645" s="69"/>
      <c r="EW645" s="69"/>
      <c r="EX645" s="69"/>
      <c r="EY645" s="69"/>
      <c r="EZ645" s="69"/>
      <c r="FA645" s="69"/>
      <c r="FB645" s="69"/>
      <c r="FC645" s="69"/>
      <c r="FD645" s="69"/>
      <c r="FE645" s="69"/>
      <c r="FF645" s="69"/>
      <c r="FG645" s="69"/>
      <c r="FH645" s="69"/>
      <c r="FI645" s="69"/>
      <c r="FJ645" s="69"/>
      <c r="FK645" s="69"/>
      <c r="FL645" s="69"/>
      <c r="FM645" s="69"/>
      <c r="FN645" s="69"/>
      <c r="FO645" s="69"/>
      <c r="FP645" s="69"/>
      <c r="FQ645" s="69"/>
      <c r="FR645" s="69"/>
      <c r="FS645" s="69"/>
      <c r="FT645" s="69"/>
      <c r="FU645" s="69"/>
      <c r="FV645" s="69"/>
      <c r="FW645" s="69"/>
      <c r="FX645" s="69"/>
      <c r="FY645" s="69"/>
      <c r="FZ645" s="69"/>
      <c r="GA645" s="69"/>
      <c r="GB645" s="69"/>
      <c r="GC645" s="69"/>
      <c r="GD645" s="69"/>
      <c r="GE645" s="69"/>
      <c r="GF645" s="69"/>
      <c r="GG645" s="69"/>
      <c r="GH645" s="69"/>
      <c r="GI645" s="69"/>
      <c r="GJ645" s="69"/>
      <c r="GK645" s="69"/>
      <c r="GL645" s="69"/>
      <c r="GM645" s="69"/>
      <c r="GN645" s="69"/>
      <c r="GO645" s="69"/>
      <c r="GP645" s="69"/>
      <c r="GQ645" s="69"/>
      <c r="GR645" s="69"/>
      <c r="GS645" s="69"/>
      <c r="GT645" s="69"/>
      <c r="GU645" s="69"/>
      <c r="GV645" s="69"/>
      <c r="GW645" s="69"/>
      <c r="GX645" s="69"/>
      <c r="GY645" s="69"/>
      <c r="GZ645" s="69"/>
      <c r="HA645" s="69"/>
      <c r="HB645" s="69"/>
      <c r="HC645" s="69"/>
      <c r="HD645" s="69"/>
      <c r="HE645" s="69"/>
      <c r="HF645" s="69"/>
    </row>
    <row r="646" spans="1:214" s="26" customFormat="1" x14ac:dyDescent="0.25">
      <c r="A646" s="85"/>
      <c r="B646" s="297" t="s">
        <v>18</v>
      </c>
      <c r="C646" s="220"/>
      <c r="D646" s="221">
        <v>0.5</v>
      </c>
      <c r="E646" s="88">
        <v>0.5</v>
      </c>
      <c r="F646" s="221"/>
      <c r="G646" s="88"/>
      <c r="H646" s="221"/>
      <c r="I646" s="87"/>
      <c r="J646" s="110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  <c r="AA646" s="69"/>
      <c r="AB646" s="69"/>
      <c r="AC646" s="69"/>
      <c r="AD646" s="69"/>
      <c r="AE646" s="69"/>
      <c r="AF646" s="69"/>
      <c r="AG646" s="69"/>
      <c r="AH646" s="69"/>
      <c r="AI646" s="69"/>
      <c r="AJ646" s="69"/>
      <c r="AK646" s="69"/>
      <c r="AL646" s="69"/>
      <c r="AM646" s="69"/>
      <c r="AN646" s="69"/>
      <c r="AO646" s="69"/>
      <c r="AP646" s="69"/>
      <c r="AQ646" s="69"/>
      <c r="AR646" s="69"/>
      <c r="AS646" s="69"/>
      <c r="AT646" s="69"/>
      <c r="AU646" s="69"/>
      <c r="AV646" s="69"/>
      <c r="AW646" s="69"/>
      <c r="AX646" s="69"/>
      <c r="AY646" s="69"/>
      <c r="AZ646" s="69"/>
      <c r="BA646" s="69"/>
      <c r="BB646" s="69"/>
      <c r="BC646" s="69"/>
      <c r="BD646" s="69"/>
      <c r="BE646" s="69"/>
      <c r="BF646" s="69"/>
      <c r="BG646" s="69"/>
      <c r="BH646" s="69"/>
      <c r="BI646" s="69"/>
      <c r="BJ646" s="69"/>
      <c r="BK646" s="69"/>
      <c r="BL646" s="69"/>
      <c r="BM646" s="69"/>
      <c r="BN646" s="69"/>
      <c r="BO646" s="69"/>
      <c r="BP646" s="69"/>
      <c r="BQ646" s="69"/>
      <c r="BR646" s="69"/>
      <c r="BS646" s="69"/>
      <c r="BT646" s="69"/>
      <c r="BU646" s="69"/>
      <c r="BV646" s="69"/>
      <c r="BW646" s="69"/>
      <c r="BX646" s="69"/>
      <c r="BY646" s="69"/>
      <c r="BZ646" s="69"/>
      <c r="CA646" s="69"/>
      <c r="CB646" s="69"/>
      <c r="CC646" s="69"/>
      <c r="CD646" s="69"/>
      <c r="CE646" s="69"/>
      <c r="CF646" s="69"/>
      <c r="CG646" s="69"/>
      <c r="CH646" s="69"/>
      <c r="CI646" s="69"/>
      <c r="CJ646" s="69"/>
      <c r="CK646" s="69"/>
      <c r="CL646" s="69"/>
      <c r="CM646" s="69"/>
      <c r="CN646" s="69"/>
      <c r="CO646" s="69"/>
      <c r="CP646" s="69"/>
      <c r="CQ646" s="69"/>
      <c r="CR646" s="69"/>
      <c r="CS646" s="69"/>
      <c r="CT646" s="69"/>
      <c r="CU646" s="69"/>
      <c r="CV646" s="69"/>
      <c r="CW646" s="69"/>
      <c r="CX646" s="69"/>
      <c r="CY646" s="69"/>
      <c r="CZ646" s="69"/>
      <c r="DA646" s="69"/>
      <c r="DB646" s="69"/>
      <c r="DC646" s="69"/>
      <c r="DD646" s="69"/>
      <c r="DE646" s="69"/>
      <c r="DF646" s="69"/>
      <c r="DG646" s="69"/>
      <c r="DH646" s="69"/>
      <c r="DI646" s="69"/>
      <c r="DJ646" s="69"/>
      <c r="DK646" s="69"/>
      <c r="DL646" s="69"/>
      <c r="DM646" s="69"/>
      <c r="DN646" s="69"/>
      <c r="DO646" s="69"/>
      <c r="DP646" s="69"/>
      <c r="DQ646" s="69"/>
      <c r="DR646" s="69"/>
      <c r="DS646" s="69"/>
      <c r="DT646" s="69"/>
      <c r="DU646" s="69"/>
      <c r="DV646" s="69"/>
      <c r="DW646" s="69"/>
      <c r="DX646" s="69"/>
      <c r="DY646" s="69"/>
      <c r="DZ646" s="69"/>
      <c r="EA646" s="69"/>
      <c r="EB646" s="69"/>
      <c r="EC646" s="69"/>
      <c r="ED646" s="69"/>
      <c r="EE646" s="69"/>
      <c r="EF646" s="69"/>
      <c r="EG646" s="69"/>
      <c r="EH646" s="69"/>
      <c r="EI646" s="69"/>
      <c r="EJ646" s="69"/>
      <c r="EK646" s="69"/>
      <c r="EL646" s="69"/>
      <c r="EM646" s="69"/>
      <c r="EN646" s="69"/>
      <c r="EO646" s="69"/>
      <c r="EP646" s="69"/>
      <c r="EQ646" s="69"/>
      <c r="ER646" s="69"/>
      <c r="ES646" s="69"/>
      <c r="ET646" s="69"/>
      <c r="EU646" s="69"/>
      <c r="EV646" s="69"/>
      <c r="EW646" s="69"/>
      <c r="EX646" s="69"/>
      <c r="EY646" s="69"/>
      <c r="EZ646" s="69"/>
      <c r="FA646" s="69"/>
      <c r="FB646" s="69"/>
      <c r="FC646" s="69"/>
      <c r="FD646" s="69"/>
      <c r="FE646" s="69"/>
      <c r="FF646" s="69"/>
      <c r="FG646" s="69"/>
      <c r="FH646" s="69"/>
      <c r="FI646" s="69"/>
      <c r="FJ646" s="69"/>
      <c r="FK646" s="69"/>
      <c r="FL646" s="69"/>
      <c r="FM646" s="69"/>
      <c r="FN646" s="69"/>
      <c r="FO646" s="69"/>
      <c r="FP646" s="69"/>
      <c r="FQ646" s="69"/>
      <c r="FR646" s="69"/>
      <c r="FS646" s="69"/>
      <c r="FT646" s="69"/>
      <c r="FU646" s="69"/>
      <c r="FV646" s="69"/>
      <c r="FW646" s="69"/>
      <c r="FX646" s="69"/>
      <c r="FY646" s="69"/>
      <c r="FZ646" s="69"/>
      <c r="GA646" s="69"/>
      <c r="GB646" s="69"/>
      <c r="GC646" s="69"/>
      <c r="GD646" s="69"/>
      <c r="GE646" s="69"/>
      <c r="GF646" s="69"/>
      <c r="GG646" s="69"/>
      <c r="GH646" s="69"/>
      <c r="GI646" s="69"/>
      <c r="GJ646" s="69"/>
      <c r="GK646" s="69"/>
      <c r="GL646" s="69"/>
      <c r="GM646" s="69"/>
      <c r="GN646" s="69"/>
      <c r="GO646" s="69"/>
      <c r="GP646" s="69"/>
      <c r="GQ646" s="69"/>
      <c r="GR646" s="69"/>
      <c r="GS646" s="69"/>
      <c r="GT646" s="69"/>
      <c r="GU646" s="69"/>
      <c r="GV646" s="69"/>
      <c r="GW646" s="69"/>
      <c r="GX646" s="69"/>
      <c r="GY646" s="69"/>
      <c r="GZ646" s="69"/>
      <c r="HA646" s="69"/>
      <c r="HB646" s="69"/>
      <c r="HC646" s="69"/>
      <c r="HD646" s="69"/>
      <c r="HE646" s="69"/>
      <c r="HF646" s="69"/>
    </row>
    <row r="647" spans="1:214" s="26" customFormat="1" ht="31.5" x14ac:dyDescent="0.25">
      <c r="A647" s="85" t="s">
        <v>342</v>
      </c>
      <c r="B647" s="72"/>
      <c r="C647" s="86" t="s">
        <v>14</v>
      </c>
      <c r="D647" s="74"/>
      <c r="E647" s="88"/>
      <c r="F647" s="87">
        <v>3</v>
      </c>
      <c r="G647" s="88">
        <v>7.9</v>
      </c>
      <c r="H647" s="74">
        <v>18.8</v>
      </c>
      <c r="I647" s="87">
        <v>158</v>
      </c>
      <c r="J647" s="110" t="s">
        <v>201</v>
      </c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  <c r="AA647" s="69"/>
      <c r="AB647" s="69"/>
      <c r="AC647" s="69"/>
      <c r="AD647" s="69"/>
      <c r="AE647" s="69"/>
      <c r="AF647" s="69"/>
      <c r="AG647" s="69"/>
      <c r="AH647" s="69"/>
      <c r="AI647" s="69"/>
      <c r="AJ647" s="69"/>
      <c r="AK647" s="69"/>
      <c r="AL647" s="69"/>
      <c r="AM647" s="69"/>
      <c r="AN647" s="69"/>
      <c r="AO647" s="69"/>
      <c r="AP647" s="69"/>
      <c r="AQ647" s="69"/>
      <c r="AR647" s="69"/>
      <c r="AS647" s="69"/>
      <c r="AT647" s="69"/>
      <c r="AU647" s="69"/>
      <c r="AV647" s="69"/>
      <c r="AW647" s="69"/>
      <c r="AX647" s="69"/>
      <c r="AY647" s="69"/>
      <c r="AZ647" s="69"/>
      <c r="BA647" s="69"/>
      <c r="BB647" s="69"/>
      <c r="BC647" s="69"/>
      <c r="BD647" s="69"/>
      <c r="BE647" s="69"/>
      <c r="BF647" s="69"/>
      <c r="BG647" s="69"/>
      <c r="BH647" s="69"/>
      <c r="BI647" s="69"/>
      <c r="BJ647" s="69"/>
      <c r="BK647" s="69"/>
      <c r="BL647" s="69"/>
      <c r="BM647" s="69"/>
      <c r="BN647" s="69"/>
      <c r="BO647" s="69"/>
      <c r="BP647" s="69"/>
      <c r="BQ647" s="69"/>
      <c r="BR647" s="69"/>
      <c r="BS647" s="69"/>
      <c r="BT647" s="69"/>
      <c r="BU647" s="69"/>
      <c r="BV647" s="69"/>
      <c r="BW647" s="69"/>
      <c r="BX647" s="69"/>
      <c r="BY647" s="69"/>
      <c r="BZ647" s="69"/>
      <c r="CA647" s="69"/>
      <c r="CB647" s="69"/>
      <c r="CC647" s="69"/>
      <c r="CD647" s="69"/>
      <c r="CE647" s="69"/>
      <c r="CF647" s="69"/>
      <c r="CG647" s="69"/>
      <c r="CH647" s="69"/>
      <c r="CI647" s="69"/>
      <c r="CJ647" s="69"/>
      <c r="CK647" s="69"/>
      <c r="CL647" s="69"/>
      <c r="CM647" s="69"/>
      <c r="CN647" s="69"/>
      <c r="CO647" s="69"/>
      <c r="CP647" s="69"/>
      <c r="CQ647" s="69"/>
      <c r="CR647" s="69"/>
      <c r="CS647" s="69"/>
      <c r="CT647" s="69"/>
      <c r="CU647" s="69"/>
      <c r="CV647" s="69"/>
      <c r="CW647" s="69"/>
      <c r="CX647" s="69"/>
      <c r="CY647" s="69"/>
      <c r="CZ647" s="69"/>
      <c r="DA647" s="69"/>
      <c r="DB647"/>
    </row>
    <row r="648" spans="1:214" s="26" customFormat="1" x14ac:dyDescent="0.25">
      <c r="A648" s="85"/>
      <c r="B648" s="72" t="s">
        <v>42</v>
      </c>
      <c r="C648" s="86"/>
      <c r="D648" s="74">
        <v>20</v>
      </c>
      <c r="E648" s="88">
        <v>16</v>
      </c>
      <c r="F648" s="87"/>
      <c r="G648" s="88"/>
      <c r="H648" s="87"/>
      <c r="I648" s="87"/>
      <c r="J648" s="110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/>
      <c r="AQ648" s="69"/>
      <c r="AR648" s="69"/>
      <c r="AS648" s="69"/>
      <c r="AT648" s="69"/>
      <c r="AU648" s="69"/>
      <c r="AV648" s="69"/>
      <c r="AW648" s="69"/>
      <c r="AX648" s="69"/>
      <c r="AY648" s="69"/>
      <c r="AZ648" s="69"/>
      <c r="BA648" s="69"/>
      <c r="BB648" s="69"/>
      <c r="BC648" s="69"/>
      <c r="BD648" s="69"/>
      <c r="BE648" s="69"/>
      <c r="BF648" s="69"/>
      <c r="BG648" s="69"/>
      <c r="BH648" s="69"/>
      <c r="BI648" s="69"/>
      <c r="BJ648" s="69"/>
      <c r="BK648" s="69"/>
      <c r="BL648" s="69"/>
      <c r="BM648" s="69"/>
      <c r="BN648" s="69"/>
      <c r="BO648" s="69"/>
      <c r="BP648" s="69"/>
      <c r="BQ648" s="69"/>
      <c r="BR648" s="69"/>
      <c r="BS648" s="69"/>
      <c r="BT648" s="69"/>
      <c r="BU648" s="69"/>
      <c r="BV648" s="69"/>
      <c r="BW648" s="69"/>
      <c r="BX648" s="69"/>
      <c r="BY648" s="69"/>
      <c r="BZ648" s="69"/>
      <c r="CA648" s="69"/>
      <c r="CB648" s="69"/>
      <c r="CC648" s="69"/>
      <c r="CD648" s="69"/>
      <c r="CE648" s="69"/>
      <c r="CF648" s="69"/>
      <c r="CG648" s="69"/>
      <c r="CH648" s="69"/>
      <c r="CI648" s="69"/>
      <c r="CJ648" s="69"/>
      <c r="CK648" s="69"/>
      <c r="CL648" s="69"/>
      <c r="CM648" s="69"/>
      <c r="CN648" s="69"/>
      <c r="CO648" s="69"/>
      <c r="CP648" s="69"/>
      <c r="CQ648" s="69"/>
      <c r="CR648" s="69"/>
      <c r="CS648" s="69"/>
      <c r="CT648" s="69"/>
      <c r="CU648" s="69"/>
      <c r="CV648" s="69"/>
      <c r="CW648" s="69"/>
      <c r="CX648" s="69"/>
      <c r="CY648" s="69"/>
      <c r="CZ648" s="69"/>
      <c r="DA648" s="69"/>
      <c r="DB648"/>
    </row>
    <row r="649" spans="1:214" s="26" customFormat="1" x14ac:dyDescent="0.25">
      <c r="A649" s="85"/>
      <c r="B649" s="72" t="s">
        <v>30</v>
      </c>
      <c r="C649" s="86"/>
      <c r="D649" s="74">
        <v>22.88</v>
      </c>
      <c r="E649" s="88">
        <v>16</v>
      </c>
      <c r="F649" s="87"/>
      <c r="G649" s="88"/>
      <c r="H649" s="74"/>
      <c r="I649" s="87"/>
      <c r="J649" s="110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  <c r="AC649" s="69"/>
      <c r="AD649" s="69"/>
      <c r="AE649" s="69"/>
      <c r="AF649" s="69"/>
      <c r="AG649" s="69"/>
      <c r="AH649" s="69"/>
      <c r="AI649" s="69"/>
      <c r="AJ649" s="69"/>
      <c r="AK649" s="69"/>
      <c r="AL649" s="69"/>
      <c r="AM649" s="69"/>
      <c r="AN649" s="69"/>
      <c r="AO649" s="69"/>
      <c r="AP649" s="69"/>
      <c r="AQ649" s="69"/>
      <c r="AR649" s="69"/>
      <c r="AS649" s="69"/>
      <c r="AT649" s="69"/>
      <c r="AU649" s="69"/>
      <c r="AV649" s="69"/>
      <c r="AW649" s="69"/>
      <c r="AX649" s="69"/>
      <c r="AY649" s="69"/>
      <c r="AZ649" s="69"/>
      <c r="BA649" s="69"/>
      <c r="BB649" s="69"/>
      <c r="BC649" s="69"/>
      <c r="BD649" s="69"/>
      <c r="BE649" s="69"/>
      <c r="BF649" s="69"/>
      <c r="BG649" s="69"/>
      <c r="BH649" s="69"/>
      <c r="BI649" s="69"/>
      <c r="BJ649" s="69"/>
      <c r="BK649" s="69"/>
      <c r="BL649" s="69"/>
      <c r="BM649" s="69"/>
      <c r="BN649" s="69"/>
      <c r="BO649" s="69"/>
      <c r="BP649" s="69"/>
      <c r="BQ649" s="69"/>
      <c r="BR649" s="69"/>
      <c r="BS649" s="69"/>
      <c r="BT649" s="69"/>
      <c r="BU649" s="69"/>
      <c r="BV649" s="69"/>
      <c r="BW649" s="69"/>
      <c r="BX649" s="69"/>
      <c r="BY649" s="69"/>
      <c r="BZ649" s="69"/>
      <c r="CA649" s="69"/>
      <c r="CB649" s="69"/>
      <c r="CC649" s="69"/>
      <c r="CD649" s="69"/>
      <c r="CE649" s="69"/>
      <c r="CF649" s="69"/>
      <c r="CG649" s="69"/>
      <c r="CH649" s="69"/>
      <c r="CI649" s="69"/>
      <c r="CJ649" s="69"/>
      <c r="CK649" s="69"/>
      <c r="CL649" s="69"/>
      <c r="CM649" s="69"/>
      <c r="CN649" s="69"/>
      <c r="CO649" s="69"/>
      <c r="CP649" s="69"/>
      <c r="CQ649" s="69"/>
      <c r="CR649" s="69"/>
      <c r="CS649" s="69"/>
      <c r="CT649" s="69"/>
      <c r="CU649" s="69"/>
      <c r="CV649" s="69"/>
      <c r="CW649" s="69"/>
      <c r="CX649" s="69"/>
      <c r="CY649" s="69"/>
      <c r="CZ649" s="69"/>
      <c r="DA649" s="69"/>
      <c r="DB649"/>
    </row>
    <row r="650" spans="1:214" s="26" customFormat="1" x14ac:dyDescent="0.25">
      <c r="A650" s="85"/>
      <c r="B650" s="72" t="s">
        <v>32</v>
      </c>
      <c r="C650" s="86"/>
      <c r="D650" s="74">
        <v>10</v>
      </c>
      <c r="E650" s="88">
        <v>8</v>
      </c>
      <c r="F650" s="87"/>
      <c r="G650" s="88"/>
      <c r="H650" s="74"/>
      <c r="I650" s="87"/>
      <c r="J650" s="110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69"/>
      <c r="AK650" s="69"/>
      <c r="AL650" s="69"/>
      <c r="AM650" s="69"/>
      <c r="AN650" s="69"/>
      <c r="AO650" s="69"/>
      <c r="AP650" s="69"/>
      <c r="AQ650" s="69"/>
      <c r="AR650" s="69"/>
      <c r="AS650" s="69"/>
      <c r="AT650" s="69"/>
      <c r="AU650" s="69"/>
      <c r="AV650" s="69"/>
      <c r="AW650" s="69"/>
      <c r="AX650" s="69"/>
      <c r="AY650" s="69"/>
      <c r="AZ650" s="69"/>
      <c r="BA650" s="69"/>
      <c r="BB650" s="69"/>
      <c r="BC650" s="69"/>
      <c r="BD650" s="69"/>
      <c r="BE650" s="69"/>
      <c r="BF650" s="69"/>
      <c r="BG650" s="69"/>
      <c r="BH650" s="69"/>
      <c r="BI650" s="69"/>
      <c r="BJ650" s="69"/>
      <c r="BK650" s="69"/>
      <c r="BL650" s="69"/>
      <c r="BM650" s="69"/>
      <c r="BN650" s="69"/>
      <c r="BO650" s="69"/>
      <c r="BP650" s="69"/>
      <c r="BQ650" s="69"/>
      <c r="BR650" s="69"/>
      <c r="BS650" s="69"/>
      <c r="BT650" s="69"/>
      <c r="BU650" s="69"/>
      <c r="BV650" s="69"/>
      <c r="BW650" s="69"/>
      <c r="BX650" s="69"/>
      <c r="BY650" s="69"/>
      <c r="BZ650" s="69"/>
      <c r="CA650" s="69"/>
      <c r="CB650" s="69"/>
      <c r="CC650" s="69"/>
      <c r="CD650" s="69"/>
      <c r="CE650" s="69"/>
      <c r="CF650" s="69"/>
      <c r="CG650" s="69"/>
      <c r="CH650" s="69"/>
      <c r="CI650" s="69"/>
      <c r="CJ650" s="69"/>
      <c r="CK650" s="69"/>
      <c r="CL650" s="69"/>
      <c r="CM650" s="69"/>
      <c r="CN650" s="69"/>
      <c r="CO650" s="69"/>
      <c r="CP650" s="69"/>
      <c r="CQ650" s="69"/>
      <c r="CR650" s="69"/>
      <c r="CS650" s="69"/>
      <c r="CT650" s="69"/>
      <c r="CU650" s="69"/>
      <c r="CV650" s="69"/>
      <c r="CW650" s="69"/>
      <c r="CX650" s="69"/>
      <c r="CY650" s="69"/>
      <c r="CZ650" s="69"/>
      <c r="DA650" s="69"/>
      <c r="DB650"/>
    </row>
    <row r="651" spans="1:214" s="26" customFormat="1" x14ac:dyDescent="0.25">
      <c r="A651" s="85"/>
      <c r="B651" s="72" t="s">
        <v>33</v>
      </c>
      <c r="C651" s="86"/>
      <c r="D651" s="74">
        <v>9.52</v>
      </c>
      <c r="E651" s="88">
        <v>8</v>
      </c>
      <c r="F651" s="87"/>
      <c r="G651" s="88"/>
      <c r="H651" s="74"/>
      <c r="I651" s="87"/>
      <c r="J651" s="110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/>
      <c r="AP651" s="69"/>
      <c r="AQ651" s="69"/>
      <c r="AR651" s="69"/>
      <c r="AS651" s="69"/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/>
      <c r="BH651" s="69"/>
      <c r="BI651" s="69"/>
      <c r="BJ651" s="69"/>
      <c r="BK651" s="69"/>
      <c r="BL651" s="69"/>
      <c r="BM651" s="69"/>
      <c r="BN651" s="69"/>
      <c r="BO651" s="69"/>
      <c r="BP651" s="69"/>
      <c r="BQ651" s="69"/>
      <c r="BR651" s="69"/>
      <c r="BS651" s="69"/>
      <c r="BT651" s="69"/>
      <c r="BU651" s="69"/>
      <c r="BV651" s="69"/>
      <c r="BW651" s="69"/>
      <c r="BX651" s="69"/>
      <c r="BY651" s="69"/>
      <c r="BZ651" s="69"/>
      <c r="CA651" s="69"/>
      <c r="CB651" s="69"/>
      <c r="CC651" s="69"/>
      <c r="CD651" s="69"/>
      <c r="CE651" s="69"/>
      <c r="CF651" s="69"/>
      <c r="CG651" s="69"/>
      <c r="CH651" s="69"/>
      <c r="CI651" s="69"/>
      <c r="CJ651" s="69"/>
      <c r="CK651" s="69"/>
      <c r="CL651" s="69"/>
      <c r="CM651" s="69"/>
      <c r="CN651" s="69"/>
      <c r="CO651" s="69"/>
      <c r="CP651" s="69"/>
      <c r="CQ651" s="69"/>
      <c r="CR651" s="69"/>
      <c r="CS651" s="69"/>
      <c r="CT651" s="69"/>
      <c r="CU651" s="69"/>
      <c r="CV651" s="69"/>
      <c r="CW651" s="69"/>
      <c r="CX651" s="69"/>
      <c r="CY651" s="69"/>
      <c r="CZ651" s="69"/>
      <c r="DA651" s="69"/>
      <c r="DB651"/>
    </row>
    <row r="652" spans="1:214" s="26" customFormat="1" x14ac:dyDescent="0.25">
      <c r="A652" s="85"/>
      <c r="B652" s="72" t="s">
        <v>29</v>
      </c>
      <c r="C652" s="86"/>
      <c r="D652" s="74">
        <v>40.96</v>
      </c>
      <c r="E652" s="88">
        <v>32</v>
      </c>
      <c r="F652" s="87"/>
      <c r="G652" s="88"/>
      <c r="H652" s="74"/>
      <c r="I652" s="87"/>
      <c r="J652" s="110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  <c r="AC652" s="69"/>
      <c r="AD652" s="69"/>
      <c r="AE652" s="69"/>
      <c r="AF652" s="69"/>
      <c r="AG652" s="69"/>
      <c r="AH652" s="69"/>
      <c r="AI652" s="69"/>
      <c r="AJ652" s="69"/>
      <c r="AK652" s="69"/>
      <c r="AL652" s="69"/>
      <c r="AM652" s="69"/>
      <c r="AN652" s="69"/>
      <c r="AO652" s="69"/>
      <c r="AP652" s="69"/>
      <c r="AQ652" s="69"/>
      <c r="AR652" s="69"/>
      <c r="AS652" s="69"/>
      <c r="AT652" s="69"/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/>
      <c r="BL652" s="69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69"/>
      <c r="CA652" s="69"/>
      <c r="CB652" s="69"/>
      <c r="CC652" s="69"/>
      <c r="CD652" s="69"/>
      <c r="CE652" s="69"/>
      <c r="CF652" s="69"/>
      <c r="CG652" s="69"/>
      <c r="CH652" s="69"/>
      <c r="CI652" s="69"/>
      <c r="CJ652" s="69"/>
      <c r="CK652" s="69"/>
      <c r="CL652" s="69"/>
      <c r="CM652" s="69"/>
      <c r="CN652" s="69"/>
      <c r="CO652" s="69"/>
      <c r="CP652" s="69"/>
      <c r="CQ652" s="69"/>
      <c r="CR652" s="69"/>
      <c r="CS652" s="69"/>
      <c r="CT652" s="69"/>
      <c r="CU652" s="69"/>
      <c r="CV652" s="69"/>
      <c r="CW652" s="69"/>
      <c r="CX652" s="69"/>
      <c r="CY652" s="69"/>
      <c r="CZ652" s="69"/>
      <c r="DA652" s="69"/>
      <c r="DB652"/>
    </row>
    <row r="653" spans="1:214" s="26" customFormat="1" x14ac:dyDescent="0.25">
      <c r="A653" s="85"/>
      <c r="B653" s="72" t="s">
        <v>18</v>
      </c>
      <c r="C653" s="86"/>
      <c r="D653" s="74">
        <v>1</v>
      </c>
      <c r="E653" s="88">
        <v>1</v>
      </c>
      <c r="F653" s="87"/>
      <c r="G653" s="88"/>
      <c r="H653" s="74"/>
      <c r="I653" s="87"/>
      <c r="J653" s="110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/>
      <c r="AF653" s="69"/>
      <c r="AG653" s="69"/>
      <c r="AH653" s="69"/>
      <c r="AI653" s="69"/>
      <c r="AJ653" s="69"/>
      <c r="AK653" s="69"/>
      <c r="AL653" s="69"/>
      <c r="AM653" s="69"/>
      <c r="AN653" s="69"/>
      <c r="AO653" s="69"/>
      <c r="AP653" s="69"/>
      <c r="AQ653" s="69"/>
      <c r="AR653" s="69"/>
      <c r="AS653" s="69"/>
      <c r="AT653" s="69"/>
      <c r="AU653" s="69"/>
      <c r="AV653" s="69"/>
      <c r="AW653" s="69"/>
      <c r="AX653" s="69"/>
      <c r="AY653" s="69"/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69"/>
      <c r="CB653" s="69"/>
      <c r="CC653" s="69"/>
      <c r="CD653" s="69"/>
      <c r="CE653" s="69"/>
      <c r="CF653" s="69"/>
      <c r="CG653" s="69"/>
      <c r="CH653" s="69"/>
      <c r="CI653" s="69"/>
      <c r="CJ653" s="69"/>
      <c r="CK653" s="69"/>
      <c r="CL653" s="69"/>
      <c r="CM653" s="69"/>
      <c r="CN653" s="69"/>
      <c r="CO653" s="69"/>
      <c r="CP653" s="69"/>
      <c r="CQ653" s="69"/>
      <c r="CR653" s="69"/>
      <c r="CS653" s="69"/>
      <c r="CT653" s="69"/>
      <c r="CU653" s="69"/>
      <c r="CV653" s="69"/>
      <c r="CW653" s="69"/>
      <c r="CX653" s="69"/>
      <c r="CY653" s="69"/>
      <c r="CZ653" s="69"/>
      <c r="DA653" s="69"/>
      <c r="DB653"/>
    </row>
    <row r="654" spans="1:214" s="26" customFormat="1" x14ac:dyDescent="0.25">
      <c r="A654" s="85"/>
      <c r="B654" s="72" t="s">
        <v>44</v>
      </c>
      <c r="C654" s="86"/>
      <c r="D654" s="74">
        <v>1</v>
      </c>
      <c r="E654" s="88">
        <v>1</v>
      </c>
      <c r="F654" s="87"/>
      <c r="G654" s="88"/>
      <c r="H654" s="74"/>
      <c r="I654" s="87"/>
      <c r="J654" s="110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  <c r="AA654" s="69"/>
      <c r="AB654" s="69"/>
      <c r="AC654" s="69"/>
      <c r="AD654" s="69"/>
      <c r="AE654" s="69"/>
      <c r="AF654" s="69"/>
      <c r="AG654" s="69"/>
      <c r="AH654" s="69"/>
      <c r="AI654" s="69"/>
      <c r="AJ654" s="69"/>
      <c r="AK654" s="69"/>
      <c r="AL654" s="69"/>
      <c r="AM654" s="69"/>
      <c r="AN654" s="69"/>
      <c r="AO654" s="69"/>
      <c r="AP654" s="69"/>
      <c r="AQ654" s="69"/>
      <c r="AR654" s="69"/>
      <c r="AS654" s="69"/>
      <c r="AT654" s="69"/>
      <c r="AU654" s="69"/>
      <c r="AV654" s="69"/>
      <c r="AW654" s="69"/>
      <c r="AX654" s="69"/>
      <c r="AY654" s="69"/>
      <c r="AZ654" s="69"/>
      <c r="BA654" s="69"/>
      <c r="BB654" s="69"/>
      <c r="BC654" s="69"/>
      <c r="BD654" s="69"/>
      <c r="BE654" s="69"/>
      <c r="BF654" s="69"/>
      <c r="BG654" s="69"/>
      <c r="BH654" s="69"/>
      <c r="BI654" s="69"/>
      <c r="BJ654" s="69"/>
      <c r="BK654" s="69"/>
      <c r="BL654" s="69"/>
      <c r="BM654" s="69"/>
      <c r="BN654" s="69"/>
      <c r="BO654" s="69"/>
      <c r="BP654" s="69"/>
      <c r="BQ654" s="69"/>
      <c r="BR654" s="69"/>
      <c r="BS654" s="69"/>
      <c r="BT654" s="69"/>
      <c r="BU654" s="69"/>
      <c r="BV654" s="69"/>
      <c r="BW654" s="69"/>
      <c r="BX654" s="69"/>
      <c r="BY654" s="69"/>
      <c r="BZ654" s="69"/>
      <c r="CA654" s="69"/>
      <c r="CB654" s="69"/>
      <c r="CC654" s="69"/>
      <c r="CD654" s="69"/>
      <c r="CE654" s="69"/>
      <c r="CF654" s="69"/>
      <c r="CG654" s="69"/>
      <c r="CH654" s="69"/>
      <c r="CI654" s="69"/>
      <c r="CJ654" s="69"/>
      <c r="CK654" s="69"/>
      <c r="CL654" s="69"/>
      <c r="CM654" s="69"/>
      <c r="CN654" s="69"/>
      <c r="CO654" s="69"/>
      <c r="CP654" s="69"/>
      <c r="CQ654" s="69"/>
      <c r="CR654" s="69"/>
      <c r="CS654" s="69"/>
      <c r="CT654" s="69"/>
      <c r="CU654" s="69"/>
      <c r="CV654" s="69"/>
      <c r="CW654" s="69"/>
      <c r="CX654" s="69"/>
      <c r="CY654" s="69"/>
      <c r="CZ654" s="69"/>
      <c r="DA654" s="69"/>
      <c r="DB654"/>
    </row>
    <row r="655" spans="1:214" s="26" customFormat="1" x14ac:dyDescent="0.25">
      <c r="A655" s="85"/>
      <c r="B655" s="72" t="s">
        <v>34</v>
      </c>
      <c r="C655" s="86"/>
      <c r="D655" s="74">
        <v>3</v>
      </c>
      <c r="E655" s="88">
        <v>3</v>
      </c>
      <c r="F655" s="87"/>
      <c r="G655" s="88"/>
      <c r="H655" s="74"/>
      <c r="I655" s="87"/>
      <c r="J655" s="110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  <c r="AC655" s="69"/>
      <c r="AD655" s="69"/>
      <c r="AE655" s="69"/>
      <c r="AF655" s="69"/>
      <c r="AG655" s="69"/>
      <c r="AH655" s="69"/>
      <c r="AI655" s="69"/>
      <c r="AJ655" s="69"/>
      <c r="AK655" s="69"/>
      <c r="AL655" s="69"/>
      <c r="AM655" s="69"/>
      <c r="AN655" s="69"/>
      <c r="AO655" s="69"/>
      <c r="AP655" s="69"/>
      <c r="AQ655" s="69"/>
      <c r="AR655" s="69"/>
      <c r="AS655" s="69"/>
      <c r="AT655" s="69"/>
      <c r="AU655" s="69"/>
      <c r="AV655" s="69"/>
      <c r="AW655" s="69"/>
      <c r="AX655" s="69"/>
      <c r="AY655" s="69"/>
      <c r="AZ655" s="69"/>
      <c r="BA655" s="69"/>
      <c r="BB655" s="69"/>
      <c r="BC655" s="69"/>
      <c r="BD655" s="69"/>
      <c r="BE655" s="69"/>
      <c r="BF655" s="69"/>
      <c r="BG655" s="69"/>
      <c r="BH655" s="69"/>
      <c r="BI655" s="69"/>
      <c r="BJ655" s="69"/>
      <c r="BK655" s="69"/>
      <c r="BL655" s="69"/>
      <c r="BM655" s="69"/>
      <c r="BN655" s="69"/>
      <c r="BO655" s="69"/>
      <c r="BP655" s="69"/>
      <c r="BQ655" s="69"/>
      <c r="BR655" s="69"/>
      <c r="BS655" s="69"/>
      <c r="BT655" s="69"/>
      <c r="BU655" s="69"/>
      <c r="BV655" s="69"/>
      <c r="BW655" s="69"/>
      <c r="BX655" s="69"/>
      <c r="BY655" s="69"/>
      <c r="BZ655" s="69"/>
      <c r="CA655" s="69"/>
      <c r="CB655" s="69"/>
      <c r="CC655" s="69"/>
      <c r="CD655" s="69"/>
      <c r="CE655" s="69"/>
      <c r="CF655" s="69"/>
      <c r="CG655" s="69"/>
      <c r="CH655" s="69"/>
      <c r="CI655" s="69"/>
      <c r="CJ655" s="69"/>
      <c r="CK655" s="69"/>
      <c r="CL655" s="69"/>
      <c r="CM655" s="69"/>
      <c r="CN655" s="69"/>
      <c r="CO655" s="69"/>
      <c r="CP655" s="69"/>
      <c r="CQ655" s="69"/>
      <c r="CR655" s="69"/>
      <c r="CS655" s="69"/>
      <c r="CT655" s="69"/>
      <c r="CU655" s="69"/>
      <c r="CV655" s="69"/>
      <c r="CW655" s="69"/>
      <c r="CX655" s="69"/>
      <c r="CY655" s="69"/>
      <c r="CZ655" s="69"/>
      <c r="DA655" s="69"/>
      <c r="DB655"/>
    </row>
    <row r="656" spans="1:214" s="35" customFormat="1" x14ac:dyDescent="0.25">
      <c r="A656" s="85"/>
      <c r="B656" s="72" t="s">
        <v>36</v>
      </c>
      <c r="C656" s="86"/>
      <c r="D656" s="74">
        <v>5</v>
      </c>
      <c r="E656" s="88">
        <v>5</v>
      </c>
      <c r="F656" s="87"/>
      <c r="G656" s="88"/>
      <c r="H656" s="74"/>
      <c r="I656" s="87"/>
      <c r="J656" s="110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  <c r="AA656" s="96"/>
      <c r="AB656" s="96"/>
      <c r="AC656" s="96"/>
      <c r="AD656" s="96"/>
      <c r="AE656" s="96"/>
      <c r="AF656" s="96"/>
      <c r="AG656" s="96"/>
      <c r="AH656" s="96"/>
      <c r="AI656" s="96"/>
      <c r="AJ656" s="96"/>
      <c r="AK656" s="96"/>
      <c r="AL656" s="96"/>
      <c r="AM656" s="96"/>
      <c r="AN656" s="96"/>
      <c r="AO656" s="96"/>
      <c r="AP656" s="96"/>
      <c r="AQ656" s="96"/>
      <c r="AR656" s="96"/>
      <c r="AS656" s="96"/>
      <c r="AT656" s="96"/>
      <c r="AU656" s="96"/>
      <c r="AV656" s="96"/>
      <c r="AW656" s="96"/>
      <c r="AX656" s="96"/>
      <c r="AY656" s="96"/>
      <c r="AZ656" s="96"/>
      <c r="BA656" s="96"/>
      <c r="BB656" s="96"/>
      <c r="BC656" s="96"/>
      <c r="BD656" s="96"/>
      <c r="BE656" s="96"/>
      <c r="BF656" s="96"/>
      <c r="BG656" s="96"/>
      <c r="BH656" s="96"/>
      <c r="BI656" s="96"/>
      <c r="BJ656" s="96"/>
      <c r="BK656" s="96"/>
      <c r="BL656" s="96"/>
      <c r="BM656" s="96"/>
      <c r="BN656" s="96"/>
      <c r="BO656" s="96"/>
      <c r="BP656" s="96"/>
      <c r="BQ656" s="96"/>
      <c r="BR656" s="96"/>
      <c r="BS656" s="96"/>
      <c r="BT656" s="96"/>
      <c r="BU656" s="96"/>
      <c r="BV656" s="96"/>
      <c r="BW656" s="96"/>
      <c r="BX656" s="96"/>
      <c r="BY656" s="96"/>
      <c r="BZ656" s="96"/>
      <c r="CA656" s="96"/>
      <c r="CB656" s="96"/>
      <c r="CC656" s="96"/>
      <c r="CD656" s="96"/>
      <c r="CE656" s="96"/>
      <c r="CF656" s="96"/>
      <c r="CG656" s="96"/>
      <c r="CH656" s="96"/>
      <c r="CI656" s="96"/>
      <c r="CJ656" s="96"/>
      <c r="CK656" s="96"/>
      <c r="CL656" s="96"/>
      <c r="CM656" s="96"/>
      <c r="CN656" s="96"/>
      <c r="CO656" s="96"/>
      <c r="CP656" s="96"/>
      <c r="CQ656" s="96"/>
      <c r="CR656" s="96"/>
      <c r="CS656" s="96"/>
      <c r="CT656" s="96"/>
      <c r="CU656" s="96"/>
      <c r="CV656" s="96"/>
      <c r="CW656" s="96"/>
      <c r="CX656" s="96"/>
      <c r="CY656" s="96"/>
      <c r="CZ656" s="96"/>
      <c r="DA656" s="96"/>
      <c r="DB656" s="27"/>
    </row>
    <row r="657" spans="1:122" s="26" customFormat="1" x14ac:dyDescent="0.25">
      <c r="A657" s="85"/>
      <c r="B657" s="72" t="s">
        <v>19</v>
      </c>
      <c r="C657" s="86"/>
      <c r="D657" s="74">
        <v>1.6</v>
      </c>
      <c r="E657" s="88">
        <v>1.6</v>
      </c>
      <c r="F657" s="87"/>
      <c r="G657" s="88"/>
      <c r="H657" s="74"/>
      <c r="I657" s="87"/>
      <c r="J657" s="110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  <c r="AC657" s="69"/>
      <c r="AD657" s="69"/>
      <c r="AE657" s="69"/>
      <c r="AF657" s="69"/>
      <c r="AG657" s="69"/>
      <c r="AH657" s="69"/>
      <c r="AI657" s="69"/>
      <c r="AJ657" s="69"/>
      <c r="AK657" s="69"/>
      <c r="AL657" s="69"/>
      <c r="AM657" s="69"/>
      <c r="AN657" s="69"/>
      <c r="AO657" s="69"/>
      <c r="AP657" s="69"/>
      <c r="AQ657" s="69"/>
      <c r="AR657" s="69"/>
      <c r="AS657" s="69"/>
      <c r="AT657" s="69"/>
      <c r="AU657" s="69"/>
      <c r="AV657" s="69"/>
      <c r="AW657" s="69"/>
      <c r="AX657" s="69"/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/>
      <c r="BL657" s="69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69"/>
      <c r="CA657" s="69"/>
      <c r="CB657" s="69"/>
      <c r="CC657" s="69"/>
      <c r="CD657" s="69"/>
      <c r="CE657" s="69"/>
      <c r="CF657" s="69"/>
      <c r="CG657" s="69"/>
      <c r="CH657" s="69"/>
      <c r="CI657" s="69"/>
      <c r="CJ657" s="69"/>
      <c r="CK657" s="69"/>
      <c r="CL657" s="69"/>
      <c r="CM657" s="69"/>
      <c r="CN657" s="69"/>
      <c r="CO657" s="69"/>
      <c r="CP657" s="69"/>
      <c r="CQ657" s="69"/>
      <c r="CR657" s="69"/>
      <c r="CS657" s="69"/>
      <c r="CT657" s="69"/>
      <c r="CU657" s="69"/>
      <c r="CV657" s="69"/>
      <c r="CW657" s="69"/>
      <c r="CX657" s="69"/>
      <c r="CY657" s="69"/>
      <c r="CZ657" s="69"/>
      <c r="DA657" s="69"/>
      <c r="DB657"/>
    </row>
    <row r="658" spans="1:122" s="26" customFormat="1" x14ac:dyDescent="0.25">
      <c r="A658" s="85"/>
      <c r="B658" s="72" t="s">
        <v>17</v>
      </c>
      <c r="C658" s="86"/>
      <c r="D658" s="74">
        <v>160</v>
      </c>
      <c r="E658" s="88">
        <v>160</v>
      </c>
      <c r="F658" s="87"/>
      <c r="G658" s="88"/>
      <c r="H658" s="74"/>
      <c r="I658" s="87"/>
      <c r="J658" s="110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  <c r="AA658" s="69"/>
      <c r="AB658" s="69"/>
      <c r="AC658" s="69"/>
      <c r="AD658" s="69"/>
      <c r="AE658" s="69"/>
      <c r="AF658" s="69"/>
      <c r="AG658" s="69"/>
      <c r="AH658" s="69"/>
      <c r="AI658" s="69"/>
      <c r="AJ658" s="69"/>
      <c r="AK658" s="69"/>
      <c r="AL658" s="69"/>
      <c r="AM658" s="69"/>
      <c r="AN658" s="69"/>
      <c r="AO658" s="69"/>
      <c r="AP658" s="69"/>
      <c r="AQ658" s="69"/>
      <c r="AR658" s="69"/>
      <c r="AS658" s="69"/>
      <c r="AT658" s="69"/>
      <c r="AU658" s="69"/>
      <c r="AV658" s="69"/>
      <c r="AW658" s="69"/>
      <c r="AX658" s="69"/>
      <c r="AY658" s="69"/>
      <c r="AZ658" s="69"/>
      <c r="BA658" s="69"/>
      <c r="BB658" s="69"/>
      <c r="BC658" s="69"/>
      <c r="BD658" s="69"/>
      <c r="BE658" s="69"/>
      <c r="BF658" s="69"/>
      <c r="BG658" s="69"/>
      <c r="BH658" s="69"/>
      <c r="BI658" s="69"/>
      <c r="BJ658" s="69"/>
      <c r="BK658" s="69"/>
      <c r="BL658" s="69"/>
      <c r="BM658" s="69"/>
      <c r="BN658" s="69"/>
      <c r="BO658" s="69"/>
      <c r="BP658" s="69"/>
      <c r="BQ658" s="69"/>
      <c r="BR658" s="69"/>
      <c r="BS658" s="69"/>
      <c r="BT658" s="69"/>
      <c r="BU658" s="69"/>
      <c r="BV658" s="69"/>
      <c r="BW658" s="69"/>
      <c r="BX658" s="69"/>
      <c r="BY658" s="69"/>
      <c r="BZ658" s="69"/>
      <c r="CA658" s="69"/>
      <c r="CB658" s="69"/>
      <c r="CC658" s="69"/>
      <c r="CD658" s="69"/>
      <c r="CE658" s="69"/>
      <c r="CF658" s="69"/>
      <c r="CG658" s="69"/>
      <c r="CH658" s="69"/>
      <c r="CI658" s="69"/>
      <c r="CJ658" s="69"/>
      <c r="CK658" s="69"/>
      <c r="CL658" s="69"/>
      <c r="CM658" s="69"/>
      <c r="CN658" s="69"/>
      <c r="CO658" s="69"/>
      <c r="CP658" s="69"/>
      <c r="CQ658" s="69"/>
      <c r="CR658" s="69"/>
      <c r="CS658" s="69"/>
      <c r="CT658" s="69"/>
      <c r="CU658" s="69"/>
      <c r="CV658" s="69"/>
      <c r="CW658" s="69"/>
      <c r="CX658" s="69"/>
      <c r="CY658" s="69"/>
      <c r="CZ658" s="69"/>
      <c r="DA658" s="69"/>
      <c r="DB658"/>
    </row>
    <row r="659" spans="1:122" s="35" customFormat="1" x14ac:dyDescent="0.25">
      <c r="A659" s="85" t="s">
        <v>284</v>
      </c>
      <c r="B659" s="72"/>
      <c r="C659" s="86">
        <v>160</v>
      </c>
      <c r="D659" s="160"/>
      <c r="E659" s="161"/>
      <c r="F659" s="74">
        <v>13.5</v>
      </c>
      <c r="G659" s="88">
        <v>12.2</v>
      </c>
      <c r="H659" s="74">
        <v>35</v>
      </c>
      <c r="I659" s="88">
        <v>303</v>
      </c>
      <c r="J659" s="110" t="s">
        <v>283</v>
      </c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  <c r="AA659" s="96"/>
      <c r="AB659" s="96"/>
      <c r="AC659" s="96"/>
      <c r="AD659" s="96"/>
      <c r="AE659" s="96"/>
      <c r="AF659" s="96"/>
      <c r="AG659" s="96"/>
      <c r="AH659" s="96"/>
      <c r="AI659" s="96"/>
      <c r="AJ659" s="96"/>
      <c r="AK659" s="96"/>
      <c r="AL659" s="96"/>
      <c r="AM659" s="96"/>
      <c r="AN659" s="96"/>
      <c r="AO659" s="96"/>
      <c r="AP659" s="96"/>
      <c r="AQ659" s="96"/>
      <c r="AR659" s="96"/>
      <c r="AS659" s="96"/>
      <c r="AT659" s="96"/>
      <c r="AU659" s="96"/>
      <c r="AV659" s="96"/>
      <c r="AW659" s="96"/>
      <c r="AX659" s="96"/>
      <c r="AY659" s="96"/>
      <c r="AZ659" s="96"/>
      <c r="BA659" s="96"/>
      <c r="BB659" s="96"/>
      <c r="BC659" s="96"/>
      <c r="BD659" s="96"/>
      <c r="BE659" s="96"/>
      <c r="BF659" s="96"/>
      <c r="BG659" s="96"/>
      <c r="BH659" s="96"/>
      <c r="BI659" s="96"/>
      <c r="BJ659" s="96"/>
      <c r="BK659" s="96"/>
      <c r="BL659" s="96"/>
      <c r="BM659" s="96"/>
      <c r="BN659" s="96"/>
      <c r="BO659" s="96"/>
      <c r="BP659" s="96"/>
      <c r="BQ659" s="96"/>
      <c r="BR659" s="96"/>
      <c r="BS659" s="96"/>
      <c r="BT659" s="96"/>
      <c r="BU659" s="96"/>
      <c r="BV659" s="96"/>
      <c r="BW659" s="96"/>
      <c r="BX659" s="96"/>
      <c r="BY659" s="96"/>
      <c r="BZ659" s="96"/>
      <c r="CA659" s="96"/>
      <c r="CB659" s="96"/>
      <c r="CC659" s="96"/>
      <c r="CD659" s="96"/>
      <c r="CE659" s="96"/>
      <c r="CF659" s="96"/>
      <c r="CG659" s="96"/>
      <c r="CH659" s="96"/>
      <c r="CI659" s="96"/>
      <c r="CJ659" s="96"/>
      <c r="CK659" s="96"/>
      <c r="CL659" s="96"/>
      <c r="CM659" s="96"/>
      <c r="CN659" s="96"/>
      <c r="CO659" s="96"/>
      <c r="CP659" s="96"/>
      <c r="CQ659" s="96"/>
      <c r="CR659" s="96"/>
      <c r="CS659" s="96"/>
      <c r="CT659" s="96"/>
      <c r="CU659" s="96"/>
      <c r="CV659" s="96"/>
      <c r="CW659" s="96"/>
      <c r="CX659" s="96"/>
      <c r="CY659" s="96"/>
      <c r="CZ659" s="96"/>
      <c r="DA659" s="96"/>
      <c r="DB659" s="27"/>
    </row>
    <row r="660" spans="1:122" s="26" customFormat="1" x14ac:dyDescent="0.25">
      <c r="A660" s="85"/>
      <c r="B660" s="72" t="s">
        <v>37</v>
      </c>
      <c r="C660" s="98"/>
      <c r="D660" s="74">
        <v>52</v>
      </c>
      <c r="E660" s="161">
        <v>52</v>
      </c>
      <c r="F660" s="74"/>
      <c r="G660" s="88"/>
      <c r="H660" s="74"/>
      <c r="I660" s="88"/>
      <c r="J660" s="110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  <c r="AA660" s="69"/>
      <c r="AB660" s="69"/>
      <c r="AC660" s="69"/>
      <c r="AD660" s="69"/>
      <c r="AE660" s="69"/>
      <c r="AF660" s="69"/>
      <c r="AG660" s="69"/>
      <c r="AH660" s="69"/>
      <c r="AI660" s="69"/>
      <c r="AJ660" s="69"/>
      <c r="AK660" s="69"/>
      <c r="AL660" s="69"/>
      <c r="AM660" s="69"/>
      <c r="AN660" s="69"/>
      <c r="AO660" s="69"/>
      <c r="AP660" s="69"/>
      <c r="AQ660" s="69"/>
      <c r="AR660" s="69"/>
      <c r="AS660" s="69"/>
      <c r="AT660" s="69"/>
      <c r="AU660" s="69"/>
      <c r="AV660" s="69"/>
      <c r="AW660" s="69"/>
      <c r="AX660" s="69"/>
      <c r="AY660" s="69"/>
      <c r="AZ660" s="69"/>
      <c r="BA660" s="69"/>
      <c r="BB660" s="69"/>
      <c r="BC660" s="69"/>
      <c r="BD660" s="69"/>
      <c r="BE660" s="69"/>
      <c r="BF660" s="69"/>
      <c r="BG660" s="69"/>
      <c r="BH660" s="69"/>
      <c r="BI660" s="69"/>
      <c r="BJ660" s="69"/>
      <c r="BK660" s="69"/>
      <c r="BL660" s="69"/>
      <c r="BM660" s="69"/>
      <c r="BN660" s="69"/>
      <c r="BO660" s="69"/>
      <c r="BP660" s="69"/>
      <c r="BQ660" s="69"/>
      <c r="BR660" s="69"/>
      <c r="BS660" s="69"/>
      <c r="BT660" s="69"/>
      <c r="BU660" s="69"/>
      <c r="BV660" s="69"/>
      <c r="BW660" s="69"/>
      <c r="BX660" s="69"/>
      <c r="BY660" s="69"/>
      <c r="BZ660" s="69"/>
      <c r="CA660" s="69"/>
      <c r="CB660" s="69"/>
      <c r="CC660" s="69"/>
      <c r="CD660" s="69"/>
      <c r="CE660" s="69"/>
      <c r="CF660" s="69"/>
      <c r="CG660" s="69"/>
      <c r="CH660" s="69"/>
      <c r="CI660" s="69"/>
      <c r="CJ660" s="69"/>
      <c r="CK660" s="69"/>
      <c r="CL660" s="69"/>
      <c r="CM660" s="69"/>
      <c r="CN660" s="69"/>
      <c r="CO660" s="69"/>
      <c r="CP660" s="69"/>
      <c r="CQ660" s="69"/>
      <c r="CR660" s="69"/>
      <c r="CS660" s="69"/>
      <c r="CT660" s="69"/>
      <c r="CU660" s="69"/>
      <c r="CV660" s="69"/>
      <c r="CW660" s="69"/>
      <c r="CX660" s="69"/>
      <c r="CY660" s="69"/>
      <c r="CZ660" s="69"/>
      <c r="DA660" s="69"/>
      <c r="DB660"/>
    </row>
    <row r="661" spans="1:122" s="26" customFormat="1" x14ac:dyDescent="0.25">
      <c r="A661" s="85"/>
      <c r="B661" s="72" t="s">
        <v>67</v>
      </c>
      <c r="C661" s="98"/>
      <c r="D661" s="74"/>
      <c r="E661" s="161">
        <v>32</v>
      </c>
      <c r="F661" s="74"/>
      <c r="G661" s="88"/>
      <c r="H661" s="74"/>
      <c r="I661" s="88"/>
      <c r="J661" s="110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  <c r="AC661" s="69"/>
      <c r="AD661" s="69"/>
      <c r="AE661" s="69"/>
      <c r="AF661" s="69"/>
      <c r="AG661" s="69"/>
      <c r="AH661" s="69"/>
      <c r="AI661" s="69"/>
      <c r="AJ661" s="69"/>
      <c r="AK661" s="69"/>
      <c r="AL661" s="69"/>
      <c r="AM661" s="69"/>
      <c r="AN661" s="69"/>
      <c r="AO661" s="69"/>
      <c r="AP661" s="69"/>
      <c r="AQ661" s="69"/>
      <c r="AR661" s="69"/>
      <c r="AS661" s="69"/>
      <c r="AT661" s="69"/>
      <c r="AU661" s="69"/>
      <c r="AV661" s="69"/>
      <c r="AW661" s="69"/>
      <c r="AX661" s="69"/>
      <c r="AY661" s="69"/>
      <c r="AZ661" s="69"/>
      <c r="BA661" s="69"/>
      <c r="BB661" s="69"/>
      <c r="BC661" s="69"/>
      <c r="BD661" s="69"/>
      <c r="BE661" s="69"/>
      <c r="BF661" s="69"/>
      <c r="BG661" s="69"/>
      <c r="BH661" s="69"/>
      <c r="BI661" s="69"/>
      <c r="BJ661" s="69"/>
      <c r="BK661" s="69"/>
      <c r="BL661" s="69"/>
      <c r="BM661" s="69"/>
      <c r="BN661" s="69"/>
      <c r="BO661" s="69"/>
      <c r="BP661" s="69"/>
      <c r="BQ661" s="69"/>
      <c r="BR661" s="69"/>
      <c r="BS661" s="69"/>
      <c r="BT661" s="69"/>
      <c r="BU661" s="69"/>
      <c r="BV661" s="69"/>
      <c r="BW661" s="69"/>
      <c r="BX661" s="69"/>
      <c r="BY661" s="69"/>
      <c r="BZ661" s="69"/>
      <c r="CA661" s="69"/>
      <c r="CB661" s="69"/>
      <c r="CC661" s="69"/>
      <c r="CD661" s="69"/>
      <c r="CE661" s="69"/>
      <c r="CF661" s="69"/>
      <c r="CG661" s="69"/>
      <c r="CH661" s="69"/>
      <c r="CI661" s="69"/>
      <c r="CJ661" s="69"/>
      <c r="CK661" s="69"/>
      <c r="CL661" s="69"/>
      <c r="CM661" s="69"/>
      <c r="CN661" s="69"/>
      <c r="CO661" s="69"/>
      <c r="CP661" s="69"/>
      <c r="CQ661" s="69"/>
      <c r="CR661" s="69"/>
      <c r="CS661" s="69"/>
      <c r="CT661" s="69"/>
      <c r="CU661" s="69"/>
      <c r="CV661" s="69"/>
      <c r="CW661" s="69"/>
      <c r="CX661" s="69"/>
      <c r="CY661" s="69"/>
      <c r="CZ661" s="69"/>
      <c r="DA661" s="69"/>
      <c r="DB661"/>
    </row>
    <row r="662" spans="1:122" s="35" customFormat="1" x14ac:dyDescent="0.25">
      <c r="A662" s="85"/>
      <c r="B662" s="72" t="s">
        <v>34</v>
      </c>
      <c r="C662" s="98"/>
      <c r="D662" s="160">
        <v>6</v>
      </c>
      <c r="E662" s="161">
        <v>6</v>
      </c>
      <c r="F662" s="74"/>
      <c r="G662" s="88"/>
      <c r="H662" s="74"/>
      <c r="I662" s="88"/>
      <c r="J662" s="110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  <c r="AA662" s="96"/>
      <c r="AB662" s="96"/>
      <c r="AC662" s="96"/>
      <c r="AD662" s="96"/>
      <c r="AE662" s="96"/>
      <c r="AF662" s="96"/>
      <c r="AG662" s="96"/>
      <c r="AH662" s="96"/>
      <c r="AI662" s="96"/>
      <c r="AJ662" s="96"/>
      <c r="AK662" s="96"/>
      <c r="AL662" s="96"/>
      <c r="AM662" s="96"/>
      <c r="AN662" s="96"/>
      <c r="AO662" s="96"/>
      <c r="AP662" s="96"/>
      <c r="AQ662" s="96"/>
      <c r="AR662" s="96"/>
      <c r="AS662" s="96"/>
      <c r="AT662" s="96"/>
      <c r="AU662" s="96"/>
      <c r="AV662" s="96"/>
      <c r="AW662" s="96"/>
      <c r="AX662" s="96"/>
      <c r="AY662" s="96"/>
      <c r="AZ662" s="96"/>
      <c r="BA662" s="96"/>
      <c r="BB662" s="96"/>
      <c r="BC662" s="96"/>
      <c r="BD662" s="96"/>
      <c r="BE662" s="96"/>
      <c r="BF662" s="96"/>
      <c r="BG662" s="96"/>
      <c r="BH662" s="96"/>
      <c r="BI662" s="96"/>
      <c r="BJ662" s="96"/>
      <c r="BK662" s="96"/>
      <c r="BL662" s="96"/>
      <c r="BM662" s="96"/>
      <c r="BN662" s="96"/>
      <c r="BO662" s="96"/>
      <c r="BP662" s="96"/>
      <c r="BQ662" s="96"/>
      <c r="BR662" s="96"/>
      <c r="BS662" s="96"/>
      <c r="BT662" s="96"/>
      <c r="BU662" s="96"/>
      <c r="BV662" s="96"/>
      <c r="BW662" s="96"/>
      <c r="BX662" s="96"/>
      <c r="BY662" s="96"/>
      <c r="BZ662" s="96"/>
      <c r="CA662" s="96"/>
      <c r="CB662" s="96"/>
      <c r="CC662" s="96"/>
      <c r="CD662" s="96"/>
      <c r="CE662" s="96"/>
      <c r="CF662" s="96"/>
      <c r="CG662" s="96"/>
      <c r="CH662" s="96"/>
      <c r="CI662" s="96"/>
      <c r="CJ662" s="96"/>
      <c r="CK662" s="96"/>
      <c r="CL662" s="96"/>
      <c r="CM662" s="96"/>
      <c r="CN662" s="96"/>
      <c r="CO662" s="96"/>
      <c r="CP662" s="96"/>
      <c r="CQ662" s="96"/>
      <c r="CR662" s="96"/>
      <c r="CS662" s="96"/>
      <c r="CT662" s="96"/>
      <c r="CU662" s="96"/>
      <c r="CV662" s="96"/>
      <c r="CW662" s="96"/>
      <c r="CX662" s="96"/>
      <c r="CY662" s="96"/>
      <c r="CZ662" s="96"/>
      <c r="DA662" s="96"/>
      <c r="DB662" s="27"/>
    </row>
    <row r="663" spans="1:122" s="35" customFormat="1" x14ac:dyDescent="0.25">
      <c r="A663" s="85"/>
      <c r="B663" s="72" t="s">
        <v>33</v>
      </c>
      <c r="C663" s="98"/>
      <c r="D663" s="74">
        <v>9.52</v>
      </c>
      <c r="E663" s="88">
        <v>8</v>
      </c>
      <c r="F663" s="74"/>
      <c r="G663" s="88"/>
      <c r="H663" s="74"/>
      <c r="I663" s="88"/>
      <c r="J663" s="110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  <c r="AA663" s="96"/>
      <c r="AB663" s="96"/>
      <c r="AC663" s="96"/>
      <c r="AD663" s="96"/>
      <c r="AE663" s="96"/>
      <c r="AF663" s="96"/>
      <c r="AG663" s="96"/>
      <c r="AH663" s="96"/>
      <c r="AI663" s="96"/>
      <c r="AJ663" s="96"/>
      <c r="AK663" s="96"/>
      <c r="AL663" s="96"/>
      <c r="AM663" s="96"/>
      <c r="AN663" s="96"/>
      <c r="AO663" s="96"/>
      <c r="AP663" s="96"/>
      <c r="AQ663" s="96"/>
      <c r="AR663" s="96"/>
      <c r="AS663" s="96"/>
      <c r="AT663" s="96"/>
      <c r="AU663" s="96"/>
      <c r="AV663" s="96"/>
      <c r="AW663" s="96"/>
      <c r="AX663" s="96"/>
      <c r="AY663" s="96"/>
      <c r="AZ663" s="96"/>
      <c r="BA663" s="96"/>
      <c r="BB663" s="96"/>
      <c r="BC663" s="96"/>
      <c r="BD663" s="96"/>
      <c r="BE663" s="96"/>
      <c r="BF663" s="96"/>
      <c r="BG663" s="96"/>
      <c r="BH663" s="96"/>
      <c r="BI663" s="96"/>
      <c r="BJ663" s="96"/>
      <c r="BK663" s="96"/>
      <c r="BL663" s="96"/>
      <c r="BM663" s="96"/>
      <c r="BN663" s="96"/>
      <c r="BO663" s="96"/>
      <c r="BP663" s="96"/>
      <c r="BQ663" s="96"/>
      <c r="BR663" s="96"/>
      <c r="BS663" s="96"/>
      <c r="BT663" s="96"/>
      <c r="BU663" s="96"/>
      <c r="BV663" s="96"/>
      <c r="BW663" s="96"/>
      <c r="BX663" s="96"/>
      <c r="BY663" s="96"/>
      <c r="BZ663" s="96"/>
      <c r="CA663" s="96"/>
      <c r="CB663" s="96"/>
      <c r="CC663" s="96"/>
      <c r="CD663" s="96"/>
      <c r="CE663" s="96"/>
      <c r="CF663" s="96"/>
      <c r="CG663" s="96"/>
      <c r="CH663" s="96"/>
      <c r="CI663" s="96"/>
      <c r="CJ663" s="96"/>
      <c r="CK663" s="96"/>
      <c r="CL663" s="96"/>
      <c r="CM663" s="96"/>
      <c r="CN663" s="96"/>
      <c r="CO663" s="96"/>
      <c r="CP663" s="96"/>
      <c r="CQ663" s="96"/>
      <c r="CR663" s="96"/>
      <c r="CS663" s="96"/>
      <c r="CT663" s="96"/>
      <c r="CU663" s="96"/>
      <c r="CV663" s="96"/>
      <c r="CW663" s="96"/>
      <c r="CX663" s="96"/>
      <c r="CY663" s="96"/>
      <c r="CZ663" s="96"/>
      <c r="DA663" s="96"/>
      <c r="DB663" s="27"/>
    </row>
    <row r="664" spans="1:122" s="35" customFormat="1" x14ac:dyDescent="0.25">
      <c r="A664" s="85"/>
      <c r="B664" s="72" t="s">
        <v>32</v>
      </c>
      <c r="C664" s="98"/>
      <c r="D664" s="160">
        <v>13</v>
      </c>
      <c r="E664" s="161">
        <v>10.4</v>
      </c>
      <c r="F664" s="74"/>
      <c r="G664" s="88"/>
      <c r="H664" s="74"/>
      <c r="I664" s="88"/>
      <c r="J664" s="110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  <c r="AA664" s="96"/>
      <c r="AB664" s="96"/>
      <c r="AC664" s="96"/>
      <c r="AD664" s="96"/>
      <c r="AE664" s="96"/>
      <c r="AF664" s="96"/>
      <c r="AG664" s="96"/>
      <c r="AH664" s="96"/>
      <c r="AI664" s="96"/>
      <c r="AJ664" s="96"/>
      <c r="AK664" s="96"/>
      <c r="AL664" s="96"/>
      <c r="AM664" s="96"/>
      <c r="AN664" s="96"/>
      <c r="AO664" s="96"/>
      <c r="AP664" s="96"/>
      <c r="AQ664" s="96"/>
      <c r="AR664" s="96"/>
      <c r="AS664" s="96"/>
      <c r="AT664" s="96"/>
      <c r="AU664" s="96"/>
      <c r="AV664" s="96"/>
      <c r="AW664" s="96"/>
      <c r="AX664" s="96"/>
      <c r="AY664" s="96"/>
      <c r="AZ664" s="96"/>
      <c r="BA664" s="96"/>
      <c r="BB664" s="96"/>
      <c r="BC664" s="96"/>
      <c r="BD664" s="96"/>
      <c r="BE664" s="96"/>
      <c r="BF664" s="96"/>
      <c r="BG664" s="96"/>
      <c r="BH664" s="96"/>
      <c r="BI664" s="96"/>
      <c r="BJ664" s="96"/>
      <c r="BK664" s="96"/>
      <c r="BL664" s="96"/>
      <c r="BM664" s="96"/>
      <c r="BN664" s="96"/>
      <c r="BO664" s="96"/>
      <c r="BP664" s="96"/>
      <c r="BQ664" s="96"/>
      <c r="BR664" s="96"/>
      <c r="BS664" s="96"/>
      <c r="BT664" s="96"/>
      <c r="BU664" s="96"/>
      <c r="BV664" s="96"/>
      <c r="BW664" s="96"/>
      <c r="BX664" s="96"/>
      <c r="BY664" s="96"/>
      <c r="BZ664" s="96"/>
      <c r="CA664" s="96"/>
      <c r="CB664" s="96"/>
      <c r="CC664" s="96"/>
      <c r="CD664" s="96"/>
      <c r="CE664" s="96"/>
      <c r="CF664" s="96"/>
      <c r="CG664" s="96"/>
      <c r="CH664" s="96"/>
      <c r="CI664" s="96"/>
      <c r="CJ664" s="96"/>
      <c r="CK664" s="96"/>
      <c r="CL664" s="96"/>
      <c r="CM664" s="96"/>
      <c r="CN664" s="96"/>
      <c r="CO664" s="96"/>
      <c r="CP664" s="96"/>
      <c r="CQ664" s="96"/>
      <c r="CR664" s="96"/>
      <c r="CS664" s="96"/>
      <c r="CT664" s="96"/>
      <c r="CU664" s="96"/>
      <c r="CV664" s="96"/>
      <c r="CW664" s="96"/>
      <c r="CX664" s="96"/>
      <c r="CY664" s="96"/>
      <c r="CZ664" s="96"/>
      <c r="DA664" s="96"/>
      <c r="DB664" s="27"/>
    </row>
    <row r="665" spans="1:122" s="35" customFormat="1" x14ac:dyDescent="0.25">
      <c r="A665" s="85"/>
      <c r="B665" s="72" t="s">
        <v>68</v>
      </c>
      <c r="C665" s="98"/>
      <c r="D665" s="160">
        <v>45.6</v>
      </c>
      <c r="E665" s="161">
        <v>45.6</v>
      </c>
      <c r="F665" s="87"/>
      <c r="G665" s="88"/>
      <c r="H665" s="74"/>
      <c r="I665" s="88"/>
      <c r="J665" s="110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  <c r="AA665" s="96"/>
      <c r="AB665" s="96"/>
      <c r="AC665" s="96"/>
      <c r="AD665" s="96"/>
      <c r="AE665" s="96"/>
      <c r="AF665" s="96"/>
      <c r="AG665" s="96"/>
      <c r="AH665" s="96"/>
      <c r="AI665" s="96"/>
      <c r="AJ665" s="96"/>
      <c r="AK665" s="96"/>
      <c r="AL665" s="96"/>
      <c r="AM665" s="96"/>
      <c r="AN665" s="96"/>
      <c r="AO665" s="96"/>
      <c r="AP665" s="96"/>
      <c r="AQ665" s="96"/>
      <c r="AR665" s="96"/>
      <c r="AS665" s="96"/>
      <c r="AT665" s="96"/>
      <c r="AU665" s="96"/>
      <c r="AV665" s="96"/>
      <c r="AW665" s="96"/>
      <c r="AX665" s="96"/>
      <c r="AY665" s="96"/>
      <c r="AZ665" s="96"/>
      <c r="BA665" s="96"/>
      <c r="BB665" s="96"/>
      <c r="BC665" s="96"/>
      <c r="BD665" s="96"/>
      <c r="BE665" s="96"/>
      <c r="BF665" s="96"/>
      <c r="BG665" s="96"/>
      <c r="BH665" s="96"/>
      <c r="BI665" s="96"/>
      <c r="BJ665" s="96"/>
      <c r="BK665" s="96"/>
      <c r="BL665" s="96"/>
      <c r="BM665" s="96"/>
      <c r="BN665" s="96"/>
      <c r="BO665" s="96"/>
      <c r="BP665" s="96"/>
      <c r="BQ665" s="96"/>
      <c r="BR665" s="96"/>
      <c r="BS665" s="96"/>
      <c r="BT665" s="96"/>
      <c r="BU665" s="96"/>
      <c r="BV665" s="96"/>
      <c r="BW665" s="96"/>
      <c r="BX665" s="96"/>
      <c r="BY665" s="96"/>
      <c r="BZ665" s="96"/>
      <c r="CA665" s="96"/>
      <c r="CB665" s="96"/>
      <c r="CC665" s="96"/>
      <c r="CD665" s="96"/>
      <c r="CE665" s="96"/>
      <c r="CF665" s="96"/>
      <c r="CG665" s="96"/>
      <c r="CH665" s="96"/>
      <c r="CI665" s="96"/>
      <c r="CJ665" s="96"/>
      <c r="CK665" s="96"/>
      <c r="CL665" s="96"/>
      <c r="CM665" s="96"/>
      <c r="CN665" s="96"/>
      <c r="CO665" s="96"/>
      <c r="CP665" s="96"/>
      <c r="CQ665" s="96"/>
      <c r="CR665" s="96"/>
      <c r="CS665" s="96"/>
      <c r="CT665" s="96"/>
      <c r="CU665" s="96"/>
      <c r="CV665" s="96"/>
      <c r="CW665" s="96"/>
      <c r="CX665" s="96"/>
      <c r="CY665" s="96"/>
      <c r="CZ665" s="96"/>
      <c r="DA665" s="96"/>
      <c r="DB665" s="27"/>
    </row>
    <row r="666" spans="1:122" s="35" customFormat="1" x14ac:dyDescent="0.25">
      <c r="A666" s="85"/>
      <c r="B666" s="72" t="s">
        <v>52</v>
      </c>
      <c r="C666" s="98"/>
      <c r="D666" s="160">
        <v>69</v>
      </c>
      <c r="E666" s="161">
        <v>69</v>
      </c>
      <c r="F666" s="74"/>
      <c r="G666" s="88"/>
      <c r="H666" s="74"/>
      <c r="I666" s="88"/>
      <c r="J666" s="110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  <c r="AA666" s="96"/>
      <c r="AB666" s="96"/>
      <c r="AC666" s="96"/>
      <c r="AD666" s="96"/>
      <c r="AE666" s="96"/>
      <c r="AF666" s="96"/>
      <c r="AG666" s="96"/>
      <c r="AH666" s="96"/>
      <c r="AI666" s="96"/>
      <c r="AJ666" s="96"/>
      <c r="AK666" s="96"/>
      <c r="AL666" s="96"/>
      <c r="AM666" s="96"/>
      <c r="AN666" s="96"/>
      <c r="AO666" s="96"/>
      <c r="AP666" s="96"/>
      <c r="AQ666" s="96"/>
      <c r="AR666" s="96"/>
      <c r="AS666" s="96"/>
      <c r="AT666" s="96"/>
      <c r="AU666" s="96"/>
      <c r="AV666" s="96"/>
      <c r="AW666" s="96"/>
      <c r="AX666" s="96"/>
      <c r="AY666" s="96"/>
      <c r="AZ666" s="96"/>
      <c r="BA666" s="96"/>
      <c r="BB666" s="96"/>
      <c r="BC666" s="96"/>
      <c r="BD666" s="96"/>
      <c r="BE666" s="96"/>
      <c r="BF666" s="96"/>
      <c r="BG666" s="96"/>
      <c r="BH666" s="96"/>
      <c r="BI666" s="96"/>
      <c r="BJ666" s="96"/>
      <c r="BK666" s="96"/>
      <c r="BL666" s="96"/>
      <c r="BM666" s="96"/>
      <c r="BN666" s="96"/>
      <c r="BO666" s="96"/>
      <c r="BP666" s="96"/>
      <c r="BQ666" s="96"/>
      <c r="BR666" s="96"/>
      <c r="BS666" s="96"/>
      <c r="BT666" s="96"/>
      <c r="BU666" s="96"/>
      <c r="BV666" s="96"/>
      <c r="BW666" s="96"/>
      <c r="BX666" s="96"/>
      <c r="BY666" s="96"/>
      <c r="BZ666" s="96"/>
      <c r="CA666" s="96"/>
      <c r="CB666" s="96"/>
      <c r="CC666" s="96"/>
      <c r="CD666" s="96"/>
      <c r="CE666" s="96"/>
      <c r="CF666" s="96"/>
      <c r="CG666" s="96"/>
      <c r="CH666" s="96"/>
      <c r="CI666" s="96"/>
      <c r="CJ666" s="96"/>
      <c r="CK666" s="96"/>
      <c r="CL666" s="96"/>
      <c r="CM666" s="96"/>
      <c r="CN666" s="96"/>
      <c r="CO666" s="96"/>
      <c r="CP666" s="96"/>
      <c r="CQ666" s="96"/>
      <c r="CR666" s="96"/>
      <c r="CS666" s="96"/>
      <c r="CT666" s="96"/>
      <c r="CU666" s="96"/>
      <c r="CV666" s="96"/>
      <c r="CW666" s="96"/>
      <c r="CX666" s="96"/>
      <c r="CY666" s="96"/>
      <c r="CZ666" s="96"/>
      <c r="DA666" s="96"/>
      <c r="DB666" s="27"/>
    </row>
    <row r="667" spans="1:122" s="35" customFormat="1" x14ac:dyDescent="0.25">
      <c r="A667" s="85"/>
      <c r="B667" s="72" t="s">
        <v>19</v>
      </c>
      <c r="C667" s="98"/>
      <c r="D667" s="161">
        <v>1</v>
      </c>
      <c r="E667" s="161">
        <v>1</v>
      </c>
      <c r="F667" s="88"/>
      <c r="G667" s="88"/>
      <c r="H667" s="88"/>
      <c r="I667" s="88"/>
      <c r="J667" s="110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  <c r="AA667" s="96"/>
      <c r="AB667" s="96"/>
      <c r="AC667" s="96"/>
      <c r="AD667" s="96"/>
      <c r="AE667" s="96"/>
      <c r="AF667" s="96"/>
      <c r="AG667" s="96"/>
      <c r="AH667" s="96"/>
      <c r="AI667" s="96"/>
      <c r="AJ667" s="96"/>
      <c r="AK667" s="96"/>
      <c r="AL667" s="96"/>
      <c r="AM667" s="96"/>
      <c r="AN667" s="96"/>
      <c r="AO667" s="96"/>
      <c r="AP667" s="96"/>
      <c r="AQ667" s="96"/>
      <c r="AR667" s="96"/>
      <c r="AS667" s="96"/>
      <c r="AT667" s="96"/>
      <c r="AU667" s="96"/>
      <c r="AV667" s="96"/>
      <c r="AW667" s="96"/>
      <c r="AX667" s="96"/>
      <c r="AY667" s="96"/>
      <c r="AZ667" s="96"/>
      <c r="BA667" s="96"/>
      <c r="BB667" s="96"/>
      <c r="BC667" s="96"/>
      <c r="BD667" s="96"/>
      <c r="BE667" s="96"/>
      <c r="BF667" s="96"/>
      <c r="BG667" s="96"/>
      <c r="BH667" s="96"/>
      <c r="BI667" s="96"/>
      <c r="BJ667" s="96"/>
      <c r="BK667" s="96"/>
      <c r="BL667" s="96"/>
      <c r="BM667" s="96"/>
      <c r="BN667" s="96"/>
      <c r="BO667" s="96"/>
      <c r="BP667" s="96"/>
      <c r="BQ667" s="96"/>
      <c r="BR667" s="96"/>
      <c r="BS667" s="96"/>
      <c r="BT667" s="96"/>
      <c r="BU667" s="96"/>
      <c r="BV667" s="96"/>
      <c r="BW667" s="96"/>
      <c r="BX667" s="96"/>
      <c r="BY667" s="96"/>
      <c r="BZ667" s="96"/>
      <c r="CA667" s="96"/>
      <c r="CB667" s="96"/>
      <c r="CC667" s="96"/>
      <c r="CD667" s="96"/>
      <c r="CE667" s="96"/>
      <c r="CF667" s="96"/>
      <c r="CG667" s="96"/>
      <c r="CH667" s="96"/>
      <c r="CI667" s="96"/>
      <c r="CJ667" s="96"/>
      <c r="CK667" s="96"/>
      <c r="CL667" s="96"/>
      <c r="CM667" s="96"/>
      <c r="CN667" s="96"/>
      <c r="CO667" s="96"/>
      <c r="CP667" s="96"/>
      <c r="CQ667" s="96"/>
      <c r="CR667" s="96"/>
      <c r="CS667" s="96"/>
      <c r="CT667" s="96"/>
      <c r="CU667" s="96"/>
      <c r="CV667" s="96"/>
      <c r="CW667" s="96"/>
      <c r="CX667" s="96"/>
      <c r="CY667" s="96"/>
      <c r="CZ667" s="96"/>
      <c r="DA667" s="96"/>
      <c r="DB667" s="27"/>
    </row>
    <row r="668" spans="1:122" s="35" customFormat="1" x14ac:dyDescent="0.25">
      <c r="A668" s="85"/>
      <c r="B668" s="72" t="s">
        <v>69</v>
      </c>
      <c r="C668" s="98"/>
      <c r="D668" s="160"/>
      <c r="E668" s="161">
        <v>134</v>
      </c>
      <c r="F668" s="74"/>
      <c r="G668" s="88"/>
      <c r="H668" s="74"/>
      <c r="I668" s="87"/>
      <c r="J668" s="110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  <c r="AA668" s="96"/>
      <c r="AB668" s="96"/>
      <c r="AC668" s="96"/>
      <c r="AD668" s="96"/>
      <c r="AE668" s="96"/>
      <c r="AF668" s="96"/>
      <c r="AG668" s="96"/>
      <c r="AH668" s="96"/>
      <c r="AI668" s="96"/>
      <c r="AJ668" s="96"/>
      <c r="AK668" s="96"/>
      <c r="AL668" s="96"/>
      <c r="AM668" s="96"/>
      <c r="AN668" s="96"/>
      <c r="AO668" s="96"/>
      <c r="AP668" s="96"/>
      <c r="AQ668" s="96"/>
      <c r="AR668" s="96"/>
      <c r="AS668" s="96"/>
      <c r="AT668" s="96"/>
      <c r="AU668" s="96"/>
      <c r="AV668" s="96"/>
      <c r="AW668" s="96"/>
      <c r="AX668" s="96"/>
      <c r="AY668" s="96"/>
      <c r="AZ668" s="96"/>
      <c r="BA668" s="96"/>
      <c r="BB668" s="96"/>
      <c r="BC668" s="96"/>
      <c r="BD668" s="96"/>
      <c r="BE668" s="96"/>
      <c r="BF668" s="96"/>
      <c r="BG668" s="96"/>
      <c r="BH668" s="96"/>
      <c r="BI668" s="96"/>
      <c r="BJ668" s="96"/>
      <c r="BK668" s="96"/>
      <c r="BL668" s="96"/>
      <c r="BM668" s="96"/>
      <c r="BN668" s="96"/>
      <c r="BO668" s="96"/>
      <c r="BP668" s="96"/>
      <c r="BQ668" s="96"/>
      <c r="BR668" s="96"/>
      <c r="BS668" s="96"/>
      <c r="BT668" s="96"/>
      <c r="BU668" s="96"/>
      <c r="BV668" s="96"/>
      <c r="BW668" s="96"/>
      <c r="BX668" s="96"/>
      <c r="BY668" s="96"/>
      <c r="BZ668" s="96"/>
      <c r="CA668" s="96"/>
      <c r="CB668" s="96"/>
      <c r="CC668" s="96"/>
      <c r="CD668" s="96"/>
      <c r="CE668" s="96"/>
      <c r="CF668" s="96"/>
      <c r="CG668" s="96"/>
      <c r="CH668" s="96"/>
      <c r="CI668" s="96"/>
      <c r="CJ668" s="96"/>
      <c r="CK668" s="96"/>
      <c r="CL668" s="96"/>
      <c r="CM668" s="96"/>
      <c r="CN668" s="96"/>
      <c r="CO668" s="96"/>
      <c r="CP668" s="96"/>
      <c r="CQ668" s="96"/>
      <c r="CR668" s="96"/>
      <c r="CS668" s="96"/>
      <c r="CT668" s="96"/>
      <c r="CU668" s="96"/>
      <c r="CV668" s="96"/>
      <c r="CW668" s="96"/>
      <c r="CX668" s="96"/>
      <c r="CY668" s="96"/>
      <c r="CZ668" s="96"/>
      <c r="DA668" s="96"/>
      <c r="DB668" s="27"/>
    </row>
    <row r="669" spans="1:122" s="38" customFormat="1" x14ac:dyDescent="0.25">
      <c r="A669" s="200" t="s">
        <v>312</v>
      </c>
      <c r="B669" s="72"/>
      <c r="C669" s="86">
        <v>180</v>
      </c>
      <c r="D669" s="74"/>
      <c r="E669" s="88"/>
      <c r="F669" s="111">
        <v>0.6</v>
      </c>
      <c r="G669" s="161">
        <v>0.06</v>
      </c>
      <c r="H669" s="160">
        <v>15</v>
      </c>
      <c r="I669" s="201">
        <v>62.5</v>
      </c>
      <c r="J669" s="196" t="s">
        <v>313</v>
      </c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  <c r="AA669" s="96"/>
      <c r="AB669" s="96"/>
      <c r="AC669" s="96"/>
      <c r="AD669" s="96"/>
      <c r="AE669" s="96"/>
      <c r="AF669" s="96"/>
      <c r="AG669" s="96"/>
      <c r="AH669" s="96"/>
      <c r="AI669" s="96"/>
      <c r="AJ669" s="96"/>
      <c r="AK669" s="96"/>
      <c r="AL669" s="96"/>
      <c r="AM669" s="96"/>
      <c r="AN669" s="96"/>
      <c r="AO669" s="96"/>
      <c r="AP669" s="96"/>
      <c r="AQ669" s="96"/>
      <c r="AR669" s="96"/>
      <c r="AS669" s="96"/>
      <c r="AT669" s="96"/>
      <c r="AU669" s="96"/>
      <c r="AV669" s="96"/>
      <c r="AW669" s="96"/>
      <c r="AX669" s="96"/>
      <c r="AY669" s="96"/>
      <c r="AZ669" s="96"/>
      <c r="BA669" s="96"/>
      <c r="BB669" s="96"/>
      <c r="BC669" s="96"/>
      <c r="BD669" s="96"/>
      <c r="BE669" s="96"/>
      <c r="BF669" s="96"/>
      <c r="BG669" s="96"/>
      <c r="BH669" s="96"/>
      <c r="BI669" s="96"/>
      <c r="BJ669" s="96"/>
      <c r="BK669" s="96"/>
      <c r="BL669" s="96"/>
      <c r="BM669" s="96"/>
      <c r="BN669" s="96"/>
      <c r="BO669" s="96"/>
      <c r="BP669" s="96"/>
      <c r="BQ669" s="96"/>
      <c r="BR669" s="96"/>
      <c r="BS669" s="96"/>
      <c r="BT669" s="96"/>
      <c r="BU669" s="96"/>
      <c r="BV669" s="96"/>
      <c r="BW669" s="96"/>
      <c r="BX669" s="96"/>
      <c r="BY669" s="96"/>
      <c r="BZ669" s="96"/>
      <c r="CA669" s="96"/>
      <c r="CB669" s="96"/>
      <c r="CC669" s="96"/>
      <c r="CD669" s="96"/>
      <c r="CE669" s="96"/>
      <c r="CF669" s="96"/>
      <c r="CG669" s="96"/>
      <c r="CH669" s="96"/>
      <c r="CI669" s="96"/>
      <c r="CJ669" s="96"/>
      <c r="CK669" s="96"/>
      <c r="CL669" s="96"/>
      <c r="CM669" s="96"/>
      <c r="CN669" s="96"/>
      <c r="CO669" s="96"/>
      <c r="CP669" s="96"/>
      <c r="CQ669" s="96"/>
      <c r="CR669" s="96"/>
      <c r="CS669" s="96"/>
      <c r="CT669" s="96"/>
      <c r="CU669" s="96"/>
      <c r="CV669" s="96"/>
      <c r="CW669" s="96"/>
      <c r="CX669" s="96"/>
      <c r="CY669" s="96"/>
      <c r="CZ669" s="96"/>
      <c r="DA669" s="96"/>
      <c r="DB669" s="27"/>
      <c r="DC669" s="27"/>
      <c r="DD669" s="27"/>
      <c r="DE669" s="27"/>
      <c r="DF669" s="27"/>
      <c r="DG669" s="27"/>
      <c r="DH669" s="27"/>
      <c r="DI669" s="27"/>
      <c r="DJ669" s="27"/>
      <c r="DK669" s="27"/>
      <c r="DL669" s="27"/>
      <c r="DM669" s="27"/>
      <c r="DN669" s="27"/>
      <c r="DO669" s="27"/>
      <c r="DP669" s="27"/>
      <c r="DQ669" s="27"/>
      <c r="DR669" s="27"/>
    </row>
    <row r="670" spans="1:122" s="38" customFormat="1" x14ac:dyDescent="0.25">
      <c r="A670" s="202"/>
      <c r="B670" s="113" t="s">
        <v>276</v>
      </c>
      <c r="C670" s="86"/>
      <c r="D670" s="74">
        <v>15.3</v>
      </c>
      <c r="E670" s="88">
        <v>15</v>
      </c>
      <c r="F670" s="111"/>
      <c r="G670" s="86"/>
      <c r="H670" s="103"/>
      <c r="I670" s="201"/>
      <c r="J670" s="1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  <c r="AA670" s="96"/>
      <c r="AB670" s="96"/>
      <c r="AC670" s="96"/>
      <c r="AD670" s="96"/>
      <c r="AE670" s="96"/>
      <c r="AF670" s="96"/>
      <c r="AG670" s="96"/>
      <c r="AH670" s="96"/>
      <c r="AI670" s="96"/>
      <c r="AJ670" s="96"/>
      <c r="AK670" s="96"/>
      <c r="AL670" s="96"/>
      <c r="AM670" s="96"/>
      <c r="AN670" s="96"/>
      <c r="AO670" s="96"/>
      <c r="AP670" s="96"/>
      <c r="AQ670" s="96"/>
      <c r="AR670" s="96"/>
      <c r="AS670" s="96"/>
      <c r="AT670" s="96"/>
      <c r="AU670" s="96"/>
      <c r="AV670" s="96"/>
      <c r="AW670" s="96"/>
      <c r="AX670" s="96"/>
      <c r="AY670" s="96"/>
      <c r="AZ670" s="96"/>
      <c r="BA670" s="96"/>
      <c r="BB670" s="96"/>
      <c r="BC670" s="96"/>
      <c r="BD670" s="96"/>
      <c r="BE670" s="96"/>
      <c r="BF670" s="96"/>
      <c r="BG670" s="96"/>
      <c r="BH670" s="96"/>
      <c r="BI670" s="96"/>
      <c r="BJ670" s="96"/>
      <c r="BK670" s="96"/>
      <c r="BL670" s="96"/>
      <c r="BM670" s="96"/>
      <c r="BN670" s="96"/>
      <c r="BO670" s="96"/>
      <c r="BP670" s="96"/>
      <c r="BQ670" s="96"/>
      <c r="BR670" s="96"/>
      <c r="BS670" s="96"/>
      <c r="BT670" s="96"/>
      <c r="BU670" s="96"/>
      <c r="BV670" s="96"/>
      <c r="BW670" s="96"/>
      <c r="BX670" s="96"/>
      <c r="BY670" s="96"/>
      <c r="BZ670" s="96"/>
      <c r="CA670" s="96"/>
      <c r="CB670" s="96"/>
      <c r="CC670" s="96"/>
      <c r="CD670" s="96"/>
      <c r="CE670" s="96"/>
      <c r="CF670" s="96"/>
      <c r="CG670" s="96"/>
      <c r="CH670" s="96"/>
      <c r="CI670" s="96"/>
      <c r="CJ670" s="96"/>
      <c r="CK670" s="96"/>
      <c r="CL670" s="96"/>
      <c r="CM670" s="96"/>
      <c r="CN670" s="96"/>
      <c r="CO670" s="96"/>
      <c r="CP670" s="96"/>
      <c r="CQ670" s="96"/>
      <c r="CR670" s="96"/>
      <c r="CS670" s="96"/>
      <c r="CT670" s="96"/>
      <c r="CU670" s="96"/>
      <c r="CV670" s="96"/>
      <c r="CW670" s="96"/>
      <c r="CX670" s="96"/>
      <c r="CY670" s="96"/>
      <c r="CZ670" s="96"/>
      <c r="DA670" s="96"/>
      <c r="DB670" s="27"/>
      <c r="DC670" s="27"/>
      <c r="DD670" s="27"/>
      <c r="DE670" s="27"/>
      <c r="DF670" s="27"/>
      <c r="DG670" s="27"/>
      <c r="DH670" s="27"/>
      <c r="DI670" s="27"/>
      <c r="DJ670" s="27"/>
      <c r="DK670" s="27"/>
      <c r="DL670" s="27"/>
      <c r="DM670" s="27"/>
      <c r="DN670" s="27"/>
      <c r="DO670" s="27"/>
      <c r="DP670" s="27"/>
      <c r="DQ670" s="27"/>
      <c r="DR670" s="27"/>
    </row>
    <row r="671" spans="1:122" s="38" customFormat="1" x14ac:dyDescent="0.25">
      <c r="A671" s="202"/>
      <c r="B671" s="72" t="s">
        <v>52</v>
      </c>
      <c r="C671" s="86"/>
      <c r="D671" s="74">
        <v>180</v>
      </c>
      <c r="E671" s="88">
        <v>180</v>
      </c>
      <c r="F671" s="111"/>
      <c r="G671" s="86"/>
      <c r="H671" s="103"/>
      <c r="I671" s="201"/>
      <c r="J671" s="1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  <c r="AA671" s="96"/>
      <c r="AB671" s="96"/>
      <c r="AC671" s="96"/>
      <c r="AD671" s="96"/>
      <c r="AE671" s="96"/>
      <c r="AF671" s="96"/>
      <c r="AG671" s="96"/>
      <c r="AH671" s="96"/>
      <c r="AI671" s="96"/>
      <c r="AJ671" s="96"/>
      <c r="AK671" s="96"/>
      <c r="AL671" s="96"/>
      <c r="AM671" s="96"/>
      <c r="AN671" s="96"/>
      <c r="AO671" s="96"/>
      <c r="AP671" s="96"/>
      <c r="AQ671" s="96"/>
      <c r="AR671" s="96"/>
      <c r="AS671" s="96"/>
      <c r="AT671" s="96"/>
      <c r="AU671" s="96"/>
      <c r="AV671" s="96"/>
      <c r="AW671" s="96"/>
      <c r="AX671" s="96"/>
      <c r="AY671" s="96"/>
      <c r="AZ671" s="96"/>
      <c r="BA671" s="96"/>
      <c r="BB671" s="96"/>
      <c r="BC671" s="96"/>
      <c r="BD671" s="96"/>
      <c r="BE671" s="96"/>
      <c r="BF671" s="96"/>
      <c r="BG671" s="96"/>
      <c r="BH671" s="96"/>
      <c r="BI671" s="96"/>
      <c r="BJ671" s="96"/>
      <c r="BK671" s="96"/>
      <c r="BL671" s="96"/>
      <c r="BM671" s="96"/>
      <c r="BN671" s="96"/>
      <c r="BO671" s="96"/>
      <c r="BP671" s="96"/>
      <c r="BQ671" s="96"/>
      <c r="BR671" s="96"/>
      <c r="BS671" s="96"/>
      <c r="BT671" s="96"/>
      <c r="BU671" s="96"/>
      <c r="BV671" s="96"/>
      <c r="BW671" s="96"/>
      <c r="BX671" s="96"/>
      <c r="BY671" s="96"/>
      <c r="BZ671" s="96"/>
      <c r="CA671" s="96"/>
      <c r="CB671" s="96"/>
      <c r="CC671" s="96"/>
      <c r="CD671" s="96"/>
      <c r="CE671" s="96"/>
      <c r="CF671" s="96"/>
      <c r="CG671" s="96"/>
      <c r="CH671" s="96"/>
      <c r="CI671" s="96"/>
      <c r="CJ671" s="96"/>
      <c r="CK671" s="96"/>
      <c r="CL671" s="96"/>
      <c r="CM671" s="96"/>
      <c r="CN671" s="96"/>
      <c r="CO671" s="96"/>
      <c r="CP671" s="96"/>
      <c r="CQ671" s="96"/>
      <c r="CR671" s="96"/>
      <c r="CS671" s="96"/>
      <c r="CT671" s="96"/>
      <c r="CU671" s="96"/>
      <c r="CV671" s="96"/>
      <c r="CW671" s="96"/>
      <c r="CX671" s="96"/>
      <c r="CY671" s="96"/>
      <c r="CZ671" s="96"/>
      <c r="DA671" s="96"/>
      <c r="DB671" s="27"/>
      <c r="DC671" s="27"/>
      <c r="DD671" s="27"/>
      <c r="DE671" s="27"/>
      <c r="DF671" s="27"/>
      <c r="DG671" s="27"/>
      <c r="DH671" s="27"/>
      <c r="DI671" s="27"/>
      <c r="DJ671" s="27"/>
      <c r="DK671" s="27"/>
      <c r="DL671" s="27"/>
      <c r="DM671" s="27"/>
      <c r="DN671" s="27"/>
      <c r="DO671" s="27"/>
      <c r="DP671" s="27"/>
      <c r="DQ671" s="27"/>
      <c r="DR671" s="27"/>
    </row>
    <row r="672" spans="1:122" s="38" customFormat="1" x14ac:dyDescent="0.25">
      <c r="A672" s="202"/>
      <c r="B672" s="72" t="s">
        <v>18</v>
      </c>
      <c r="C672" s="86"/>
      <c r="D672" s="74">
        <v>5</v>
      </c>
      <c r="E672" s="88">
        <v>5</v>
      </c>
      <c r="F672" s="111"/>
      <c r="G672" s="86"/>
      <c r="H672" s="103"/>
      <c r="I672" s="201"/>
      <c r="J672" s="1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96"/>
      <c r="AB672" s="96"/>
      <c r="AC672" s="96"/>
      <c r="AD672" s="96"/>
      <c r="AE672" s="96"/>
      <c r="AF672" s="96"/>
      <c r="AG672" s="96"/>
      <c r="AH672" s="96"/>
      <c r="AI672" s="96"/>
      <c r="AJ672" s="96"/>
      <c r="AK672" s="96"/>
      <c r="AL672" s="96"/>
      <c r="AM672" s="96"/>
      <c r="AN672" s="96"/>
      <c r="AO672" s="96"/>
      <c r="AP672" s="96"/>
      <c r="AQ672" s="96"/>
      <c r="AR672" s="96"/>
      <c r="AS672" s="96"/>
      <c r="AT672" s="96"/>
      <c r="AU672" s="96"/>
      <c r="AV672" s="96"/>
      <c r="AW672" s="96"/>
      <c r="AX672" s="96"/>
      <c r="AY672" s="96"/>
      <c r="AZ672" s="96"/>
      <c r="BA672" s="96"/>
      <c r="BB672" s="96"/>
      <c r="BC672" s="96"/>
      <c r="BD672" s="96"/>
      <c r="BE672" s="96"/>
      <c r="BF672" s="96"/>
      <c r="BG672" s="96"/>
      <c r="BH672" s="96"/>
      <c r="BI672" s="96"/>
      <c r="BJ672" s="96"/>
      <c r="BK672" s="96"/>
      <c r="BL672" s="96"/>
      <c r="BM672" s="96"/>
      <c r="BN672" s="96"/>
      <c r="BO672" s="96"/>
      <c r="BP672" s="96"/>
      <c r="BQ672" s="96"/>
      <c r="BR672" s="96"/>
      <c r="BS672" s="96"/>
      <c r="BT672" s="96"/>
      <c r="BU672" s="96"/>
      <c r="BV672" s="96"/>
      <c r="BW672" s="96"/>
      <c r="BX672" s="96"/>
      <c r="BY672" s="96"/>
      <c r="BZ672" s="96"/>
      <c r="CA672" s="96"/>
      <c r="CB672" s="96"/>
      <c r="CC672" s="96"/>
      <c r="CD672" s="96"/>
      <c r="CE672" s="96"/>
      <c r="CF672" s="96"/>
      <c r="CG672" s="96"/>
      <c r="CH672" s="96"/>
      <c r="CI672" s="96"/>
      <c r="CJ672" s="96"/>
      <c r="CK672" s="96"/>
      <c r="CL672" s="96"/>
      <c r="CM672" s="96"/>
      <c r="CN672" s="96"/>
      <c r="CO672" s="96"/>
      <c r="CP672" s="96"/>
      <c r="CQ672" s="96"/>
      <c r="CR672" s="96"/>
      <c r="CS672" s="96"/>
      <c r="CT672" s="96"/>
      <c r="CU672" s="96"/>
      <c r="CV672" s="96"/>
      <c r="CW672" s="96"/>
      <c r="CX672" s="96"/>
      <c r="CY672" s="96"/>
      <c r="CZ672" s="96"/>
      <c r="DA672" s="96"/>
      <c r="DB672" s="27"/>
      <c r="DC672" s="27"/>
      <c r="DD672" s="27"/>
      <c r="DE672" s="27"/>
      <c r="DF672" s="27"/>
      <c r="DG672" s="27"/>
      <c r="DH672" s="27"/>
      <c r="DI672" s="27"/>
      <c r="DJ672" s="27"/>
      <c r="DK672" s="27"/>
      <c r="DL672" s="27"/>
      <c r="DM672" s="27"/>
      <c r="DN672" s="27"/>
      <c r="DO672" s="27"/>
      <c r="DP672" s="27"/>
      <c r="DQ672" s="27"/>
      <c r="DR672" s="27"/>
    </row>
    <row r="673" spans="1:105" ht="16.5" thickBot="1" x14ac:dyDescent="0.3">
      <c r="A673" s="127" t="s">
        <v>46</v>
      </c>
      <c r="B673" s="128"/>
      <c r="C673" s="129">
        <v>37.5</v>
      </c>
      <c r="D673" s="130">
        <v>37.5</v>
      </c>
      <c r="E673" s="130">
        <v>37.5</v>
      </c>
      <c r="F673" s="131">
        <v>1.8</v>
      </c>
      <c r="G673" s="131">
        <v>0.4</v>
      </c>
      <c r="H673" s="131">
        <v>18</v>
      </c>
      <c r="I673" s="131">
        <v>82.5</v>
      </c>
      <c r="J673" s="246"/>
    </row>
    <row r="674" spans="1:105" ht="16.5" thickBot="1" x14ac:dyDescent="0.3">
      <c r="A674" s="100" t="s">
        <v>26</v>
      </c>
      <c r="B674" s="101"/>
      <c r="C674" s="102">
        <v>632.5</v>
      </c>
      <c r="D674" s="132"/>
      <c r="E674" s="83"/>
      <c r="F674" s="83">
        <f>SUM(F644:F673)</f>
        <v>19.650000000000002</v>
      </c>
      <c r="G674" s="83">
        <f t="shared" ref="G674:I674" si="7">SUM(G644:G673)</f>
        <v>20.619999999999997</v>
      </c>
      <c r="H674" s="83">
        <f t="shared" si="7"/>
        <v>95.3</v>
      </c>
      <c r="I674" s="83">
        <f t="shared" si="7"/>
        <v>643</v>
      </c>
      <c r="J674" s="212"/>
    </row>
    <row r="675" spans="1:105" x14ac:dyDescent="0.25">
      <c r="A675" s="105"/>
      <c r="B675" s="106" t="s">
        <v>47</v>
      </c>
      <c r="C675" s="107"/>
      <c r="D675" s="286"/>
      <c r="E675" s="75"/>
      <c r="F675" s="285"/>
      <c r="G675" s="75"/>
      <c r="H675" s="286"/>
      <c r="I675" s="285"/>
      <c r="J675" s="110"/>
    </row>
    <row r="676" spans="1:105" s="26" customFormat="1" x14ac:dyDescent="0.25">
      <c r="A676" s="85" t="s">
        <v>49</v>
      </c>
      <c r="B676" s="227"/>
      <c r="C676" s="220">
        <v>50</v>
      </c>
      <c r="D676" s="221"/>
      <c r="E676" s="88"/>
      <c r="F676" s="87">
        <v>1</v>
      </c>
      <c r="G676" s="88">
        <v>2</v>
      </c>
      <c r="H676" s="221">
        <v>43.5</v>
      </c>
      <c r="I676" s="87">
        <v>196</v>
      </c>
      <c r="J676" s="110" t="s">
        <v>202</v>
      </c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69"/>
      <c r="CB676" s="69"/>
      <c r="CC676" s="69"/>
      <c r="CD676" s="69"/>
      <c r="CE676" s="69"/>
      <c r="CF676" s="69"/>
      <c r="CG676" s="69"/>
      <c r="CH676" s="69"/>
      <c r="CI676" s="69"/>
      <c r="CJ676" s="69"/>
      <c r="CK676" s="69"/>
      <c r="CL676" s="69"/>
      <c r="CM676" s="69"/>
      <c r="CN676" s="69"/>
      <c r="CO676" s="69"/>
      <c r="CP676" s="69"/>
      <c r="CQ676" s="69"/>
      <c r="CR676" s="69"/>
      <c r="CS676" s="69"/>
      <c r="CT676" s="69"/>
      <c r="CU676" s="69"/>
      <c r="CV676" s="69"/>
      <c r="CW676" s="69"/>
      <c r="CX676" s="69"/>
      <c r="CY676" s="69"/>
      <c r="CZ676" s="69"/>
      <c r="DA676" s="69"/>
    </row>
    <row r="677" spans="1:105" s="26" customFormat="1" x14ac:dyDescent="0.25">
      <c r="A677" s="85"/>
      <c r="B677" s="227" t="s">
        <v>43</v>
      </c>
      <c r="C677" s="220"/>
      <c r="D677" s="221">
        <v>24.1</v>
      </c>
      <c r="E677" s="88">
        <v>24.1</v>
      </c>
      <c r="F677" s="87"/>
      <c r="G677" s="88"/>
      <c r="H677" s="221"/>
      <c r="I677" s="87"/>
      <c r="J677" s="110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  <c r="AA677" s="69"/>
      <c r="AB677" s="69"/>
      <c r="AC677" s="69"/>
      <c r="AD677" s="69"/>
      <c r="AE677" s="69"/>
      <c r="AF677" s="69"/>
      <c r="AG677" s="69"/>
      <c r="AH677" s="69"/>
      <c r="AI677" s="69"/>
      <c r="AJ677" s="69"/>
      <c r="AK677" s="69"/>
      <c r="AL677" s="69"/>
      <c r="AM677" s="69"/>
      <c r="AN677" s="69"/>
      <c r="AO677" s="69"/>
      <c r="AP677" s="69"/>
      <c r="AQ677" s="69"/>
      <c r="AR677" s="69"/>
      <c r="AS677" s="69"/>
      <c r="AT677" s="69"/>
      <c r="AU677" s="69"/>
      <c r="AV677" s="69"/>
      <c r="AW677" s="69"/>
      <c r="AX677" s="69"/>
      <c r="AY677" s="69"/>
      <c r="AZ677" s="69"/>
      <c r="BA677" s="69"/>
      <c r="BB677" s="69"/>
      <c r="BC677" s="69"/>
      <c r="BD677" s="69"/>
      <c r="BE677" s="69"/>
      <c r="BF677" s="69"/>
      <c r="BG677" s="69"/>
      <c r="BH677" s="69"/>
      <c r="BI677" s="69"/>
      <c r="BJ677" s="69"/>
      <c r="BK677" s="69"/>
      <c r="BL677" s="69"/>
      <c r="BM677" s="69"/>
      <c r="BN677" s="69"/>
      <c r="BO677" s="69"/>
      <c r="BP677" s="69"/>
      <c r="BQ677" s="69"/>
      <c r="BR677" s="69"/>
      <c r="BS677" s="69"/>
      <c r="BT677" s="69"/>
      <c r="BU677" s="69"/>
      <c r="BV677" s="69"/>
      <c r="BW677" s="69"/>
      <c r="BX677" s="69"/>
      <c r="BY677" s="69"/>
      <c r="BZ677" s="69"/>
      <c r="CA677" s="69"/>
      <c r="CB677" s="69"/>
      <c r="CC677" s="69"/>
      <c r="CD677" s="69"/>
      <c r="CE677" s="69"/>
      <c r="CF677" s="69"/>
      <c r="CG677" s="69"/>
      <c r="CH677" s="69"/>
      <c r="CI677" s="69"/>
      <c r="CJ677" s="69"/>
      <c r="CK677" s="69"/>
      <c r="CL677" s="69"/>
      <c r="CM677" s="69"/>
      <c r="CN677" s="69"/>
      <c r="CO677" s="69"/>
      <c r="CP677" s="69"/>
      <c r="CQ677" s="69"/>
      <c r="CR677" s="69"/>
      <c r="CS677" s="69"/>
      <c r="CT677" s="69"/>
      <c r="CU677" s="69"/>
      <c r="CV677" s="69"/>
      <c r="CW677" s="69"/>
      <c r="CX677" s="69"/>
      <c r="CY677" s="69"/>
      <c r="CZ677" s="69"/>
      <c r="DA677" s="69"/>
    </row>
    <row r="678" spans="1:105" s="26" customFormat="1" x14ac:dyDescent="0.25">
      <c r="A678" s="85"/>
      <c r="B678" s="227" t="s">
        <v>20</v>
      </c>
      <c r="C678" s="220"/>
      <c r="D678" s="221">
        <v>2.5</v>
      </c>
      <c r="E678" s="88">
        <v>2.5</v>
      </c>
      <c r="F678" s="87"/>
      <c r="G678" s="88"/>
      <c r="H678" s="221"/>
      <c r="I678" s="87"/>
      <c r="J678" s="110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69"/>
      <c r="CB678" s="69"/>
      <c r="CC678" s="69"/>
      <c r="CD678" s="69"/>
      <c r="CE678" s="69"/>
      <c r="CF678" s="69"/>
      <c r="CG678" s="69"/>
      <c r="CH678" s="69"/>
      <c r="CI678" s="69"/>
      <c r="CJ678" s="69"/>
      <c r="CK678" s="69"/>
      <c r="CL678" s="69"/>
      <c r="CM678" s="69"/>
      <c r="CN678" s="69"/>
      <c r="CO678" s="69"/>
      <c r="CP678" s="69"/>
      <c r="CQ678" s="69"/>
      <c r="CR678" s="69"/>
      <c r="CS678" s="69"/>
      <c r="CT678" s="69"/>
      <c r="CU678" s="69"/>
      <c r="CV678" s="69"/>
      <c r="CW678" s="69"/>
      <c r="CX678" s="69"/>
      <c r="CY678" s="69"/>
      <c r="CZ678" s="69"/>
      <c r="DA678" s="69"/>
    </row>
    <row r="679" spans="1:105" s="26" customFormat="1" x14ac:dyDescent="0.25">
      <c r="A679" s="85"/>
      <c r="B679" s="227" t="s">
        <v>50</v>
      </c>
      <c r="C679" s="220"/>
      <c r="D679" s="221">
        <v>1.6</v>
      </c>
      <c r="E679" s="88">
        <v>1.6</v>
      </c>
      <c r="F679" s="87"/>
      <c r="G679" s="88"/>
      <c r="H679" s="221"/>
      <c r="I679" s="87"/>
      <c r="J679" s="110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69"/>
      <c r="CB679" s="69"/>
      <c r="CC679" s="69"/>
      <c r="CD679" s="69"/>
      <c r="CE679" s="69"/>
      <c r="CF679" s="69"/>
      <c r="CG679" s="69"/>
      <c r="CH679" s="69"/>
      <c r="CI679" s="69"/>
      <c r="CJ679" s="69"/>
      <c r="CK679" s="69"/>
      <c r="CL679" s="69"/>
      <c r="CM679" s="69"/>
      <c r="CN679" s="69"/>
      <c r="CO679" s="69"/>
      <c r="CP679" s="69"/>
      <c r="CQ679" s="69"/>
      <c r="CR679" s="69"/>
      <c r="CS679" s="69"/>
      <c r="CT679" s="69"/>
      <c r="CU679" s="69"/>
      <c r="CV679" s="69"/>
      <c r="CW679" s="69"/>
      <c r="CX679" s="69"/>
      <c r="CY679" s="69"/>
      <c r="CZ679" s="69"/>
      <c r="DA679" s="69"/>
    </row>
    <row r="680" spans="1:105" s="26" customFormat="1" x14ac:dyDescent="0.25">
      <c r="A680" s="85"/>
      <c r="B680" s="227" t="s">
        <v>51</v>
      </c>
      <c r="C680" s="220"/>
      <c r="D680" s="221">
        <v>2.5</v>
      </c>
      <c r="E680" s="88">
        <v>2.5</v>
      </c>
      <c r="F680" s="87"/>
      <c r="G680" s="88"/>
      <c r="H680" s="221"/>
      <c r="I680" s="87"/>
      <c r="J680" s="110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69"/>
      <c r="CB680" s="69"/>
      <c r="CC680" s="69"/>
      <c r="CD680" s="69"/>
      <c r="CE680" s="69"/>
      <c r="CF680" s="69"/>
      <c r="CG680" s="69"/>
      <c r="CH680" s="69"/>
      <c r="CI680" s="69"/>
      <c r="CJ680" s="69"/>
      <c r="CK680" s="69"/>
      <c r="CL680" s="69"/>
      <c r="CM680" s="69"/>
      <c r="CN680" s="69"/>
      <c r="CO680" s="69"/>
      <c r="CP680" s="69"/>
      <c r="CQ680" s="69"/>
      <c r="CR680" s="69"/>
      <c r="CS680" s="69"/>
      <c r="CT680" s="69"/>
      <c r="CU680" s="69"/>
      <c r="CV680" s="69"/>
      <c r="CW680" s="69"/>
      <c r="CX680" s="69"/>
      <c r="CY680" s="69"/>
      <c r="CZ680" s="69"/>
      <c r="DA680" s="69"/>
    </row>
    <row r="681" spans="1:105" s="26" customFormat="1" x14ac:dyDescent="0.25">
      <c r="A681" s="85"/>
      <c r="B681" s="227" t="s">
        <v>39</v>
      </c>
      <c r="C681" s="220"/>
      <c r="D681" s="221">
        <v>0.3</v>
      </c>
      <c r="E681" s="88">
        <v>0.3</v>
      </c>
      <c r="F681" s="87"/>
      <c r="G681" s="88"/>
      <c r="H681" s="221"/>
      <c r="I681" s="87"/>
      <c r="J681" s="110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69"/>
      <c r="CB681" s="69"/>
      <c r="CC681" s="69"/>
      <c r="CD681" s="69"/>
      <c r="CE681" s="69"/>
      <c r="CF681" s="69"/>
      <c r="CG681" s="69"/>
      <c r="CH681" s="69"/>
      <c r="CI681" s="69"/>
      <c r="CJ681" s="69"/>
      <c r="CK681" s="69"/>
      <c r="CL681" s="69"/>
      <c r="CM681" s="69"/>
      <c r="CN681" s="69"/>
      <c r="CO681" s="69"/>
      <c r="CP681" s="69"/>
      <c r="CQ681" s="69"/>
      <c r="CR681" s="69"/>
      <c r="CS681" s="69"/>
      <c r="CT681" s="69"/>
      <c r="CU681" s="69"/>
      <c r="CV681" s="69"/>
      <c r="CW681" s="69"/>
      <c r="CX681" s="69"/>
      <c r="CY681" s="69"/>
      <c r="CZ681" s="69"/>
      <c r="DA681" s="69"/>
    </row>
    <row r="682" spans="1:105" s="26" customFormat="1" x14ac:dyDescent="0.25">
      <c r="A682" s="85"/>
      <c r="B682" s="227" t="s">
        <v>52</v>
      </c>
      <c r="C682" s="220"/>
      <c r="D682" s="221">
        <v>6</v>
      </c>
      <c r="E682" s="88">
        <v>6</v>
      </c>
      <c r="F682" s="87"/>
      <c r="G682" s="88"/>
      <c r="H682" s="221"/>
      <c r="I682" s="87"/>
      <c r="J682" s="110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69"/>
      <c r="CB682" s="69"/>
      <c r="CC682" s="69"/>
      <c r="CD682" s="69"/>
      <c r="CE682" s="69"/>
      <c r="CF682" s="69"/>
      <c r="CG682" s="69"/>
      <c r="CH682" s="69"/>
      <c r="CI682" s="69"/>
      <c r="CJ682" s="69"/>
      <c r="CK682" s="69"/>
      <c r="CL682" s="69"/>
      <c r="CM682" s="69"/>
      <c r="CN682" s="69"/>
      <c r="CO682" s="69"/>
      <c r="CP682" s="69"/>
      <c r="CQ682" s="69"/>
      <c r="CR682" s="69"/>
      <c r="CS682" s="69"/>
      <c r="CT682" s="69"/>
      <c r="CU682" s="69"/>
      <c r="CV682" s="69"/>
      <c r="CW682" s="69"/>
      <c r="CX682" s="69"/>
      <c r="CY682" s="69"/>
      <c r="CZ682" s="69"/>
      <c r="DA682" s="69"/>
    </row>
    <row r="683" spans="1:105" s="26" customFormat="1" x14ac:dyDescent="0.25">
      <c r="A683" s="85"/>
      <c r="B683" s="227" t="s">
        <v>53</v>
      </c>
      <c r="C683" s="220"/>
      <c r="D683" s="221">
        <v>0.2</v>
      </c>
      <c r="E683" s="88">
        <v>0.2</v>
      </c>
      <c r="F683" s="87"/>
      <c r="G683" s="88"/>
      <c r="H683" s="221"/>
      <c r="I683" s="87"/>
      <c r="J683" s="110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69"/>
      <c r="CB683" s="69"/>
      <c r="CC683" s="69"/>
      <c r="CD683" s="69"/>
      <c r="CE683" s="69"/>
      <c r="CF683" s="69"/>
      <c r="CG683" s="69"/>
      <c r="CH683" s="69"/>
      <c r="CI683" s="69"/>
      <c r="CJ683" s="69"/>
      <c r="CK683" s="69"/>
      <c r="CL683" s="69"/>
      <c r="CM683" s="69"/>
      <c r="CN683" s="69"/>
      <c r="CO683" s="69"/>
      <c r="CP683" s="69"/>
      <c r="CQ683" s="69"/>
      <c r="CR683" s="69"/>
      <c r="CS683" s="69"/>
      <c r="CT683" s="69"/>
      <c r="CU683" s="69"/>
      <c r="CV683" s="69"/>
      <c r="CW683" s="69"/>
      <c r="CX683" s="69"/>
      <c r="CY683" s="69"/>
      <c r="CZ683" s="69"/>
      <c r="DA683" s="69"/>
    </row>
    <row r="684" spans="1:105" s="26" customFormat="1" x14ac:dyDescent="0.25">
      <c r="A684" s="85"/>
      <c r="B684" s="227" t="s">
        <v>179</v>
      </c>
      <c r="C684" s="220"/>
      <c r="D684" s="221"/>
      <c r="E684" s="88">
        <v>36</v>
      </c>
      <c r="F684" s="87"/>
      <c r="G684" s="88"/>
      <c r="H684" s="221"/>
      <c r="I684" s="87"/>
      <c r="J684" s="110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69"/>
      <c r="CB684" s="69"/>
      <c r="CC684" s="69"/>
      <c r="CD684" s="69"/>
      <c r="CE684" s="69"/>
      <c r="CF684" s="69"/>
      <c r="CG684" s="69"/>
      <c r="CH684" s="69"/>
      <c r="CI684" s="69"/>
      <c r="CJ684" s="69"/>
      <c r="CK684" s="69"/>
      <c r="CL684" s="69"/>
      <c r="CM684" s="69"/>
      <c r="CN684" s="69"/>
      <c r="CO684" s="69"/>
      <c r="CP684" s="69"/>
      <c r="CQ684" s="69"/>
      <c r="CR684" s="69"/>
      <c r="CS684" s="69"/>
      <c r="CT684" s="69"/>
      <c r="CU684" s="69"/>
      <c r="CV684" s="69"/>
      <c r="CW684" s="69"/>
      <c r="CX684" s="69"/>
      <c r="CY684" s="69"/>
      <c r="CZ684" s="69"/>
      <c r="DA684" s="69"/>
    </row>
    <row r="685" spans="1:105" s="26" customFormat="1" x14ac:dyDescent="0.25">
      <c r="A685" s="227"/>
      <c r="B685" s="227" t="s">
        <v>34</v>
      </c>
      <c r="C685" s="220"/>
      <c r="D685" s="88">
        <v>0.2</v>
      </c>
      <c r="E685" s="89">
        <v>0.2</v>
      </c>
      <c r="F685" s="87"/>
      <c r="G685" s="88"/>
      <c r="H685" s="89"/>
      <c r="I685" s="221"/>
      <c r="J685" s="110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  <c r="AA685" s="69"/>
      <c r="AB685" s="69"/>
      <c r="AC685" s="69"/>
      <c r="AD685" s="69"/>
      <c r="AE685" s="69"/>
      <c r="AF685" s="69"/>
      <c r="AG685" s="69"/>
      <c r="AH685" s="69"/>
      <c r="AI685" s="69"/>
      <c r="AJ685" s="69"/>
      <c r="AK685" s="69"/>
      <c r="AL685" s="69"/>
      <c r="AM685" s="69"/>
      <c r="AN685" s="69"/>
      <c r="AO685" s="69"/>
      <c r="AP685" s="69"/>
      <c r="AQ685" s="69"/>
      <c r="AR685" s="69"/>
      <c r="AS685" s="69"/>
      <c r="AT685" s="69"/>
      <c r="AU685" s="69"/>
      <c r="AV685" s="69"/>
      <c r="AW685" s="69"/>
      <c r="AX685" s="69"/>
      <c r="AY685" s="69"/>
      <c r="AZ685" s="69"/>
      <c r="BA685" s="69"/>
      <c r="BB685" s="69"/>
      <c r="BC685" s="69"/>
      <c r="BD685" s="69"/>
      <c r="BE685" s="69"/>
      <c r="BF685" s="69"/>
      <c r="BG685" s="69"/>
      <c r="BH685" s="69"/>
      <c r="BI685" s="69"/>
      <c r="BJ685" s="69"/>
      <c r="BK685" s="69"/>
      <c r="BL685" s="69"/>
      <c r="BM685" s="69"/>
      <c r="BN685" s="69"/>
      <c r="BO685" s="69"/>
      <c r="BP685" s="69"/>
      <c r="BQ685" s="69"/>
      <c r="BR685" s="69"/>
      <c r="BS685" s="69"/>
      <c r="BT685" s="69"/>
      <c r="BU685" s="69"/>
      <c r="BV685" s="69"/>
      <c r="BW685" s="69"/>
      <c r="BX685" s="69"/>
      <c r="BY685" s="69"/>
      <c r="BZ685" s="69"/>
      <c r="CA685" s="69"/>
      <c r="CB685" s="69"/>
      <c r="CC685" s="69"/>
      <c r="CD685" s="69"/>
      <c r="CE685" s="69"/>
      <c r="CF685" s="69"/>
      <c r="CG685" s="69"/>
      <c r="CH685" s="69"/>
      <c r="CI685" s="69"/>
      <c r="CJ685" s="69"/>
      <c r="CK685" s="69"/>
      <c r="CL685" s="69"/>
      <c r="CM685" s="69"/>
      <c r="CN685" s="69"/>
      <c r="CO685" s="69"/>
      <c r="CP685" s="69"/>
      <c r="CQ685" s="69"/>
      <c r="CR685" s="69"/>
      <c r="CS685" s="69"/>
      <c r="CT685" s="69"/>
      <c r="CU685" s="69"/>
      <c r="CV685" s="69"/>
      <c r="CW685" s="69"/>
      <c r="CX685" s="69"/>
      <c r="CY685" s="69"/>
      <c r="CZ685" s="69"/>
      <c r="DA685" s="69"/>
    </row>
    <row r="686" spans="1:105" s="26" customFormat="1" x14ac:dyDescent="0.25">
      <c r="A686" s="227"/>
      <c r="B686" s="227" t="s">
        <v>192</v>
      </c>
      <c r="C686" s="220"/>
      <c r="D686" s="88">
        <v>20</v>
      </c>
      <c r="E686" s="89">
        <v>20</v>
      </c>
      <c r="F686" s="88"/>
      <c r="G686" s="88"/>
      <c r="H686" s="88"/>
      <c r="I686" s="221"/>
      <c r="J686" s="110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69"/>
      <c r="CB686" s="69"/>
      <c r="CC686" s="69"/>
      <c r="CD686" s="69"/>
      <c r="CE686" s="69"/>
      <c r="CF686" s="69"/>
      <c r="CG686" s="69"/>
      <c r="CH686" s="69"/>
      <c r="CI686" s="69"/>
      <c r="CJ686" s="69"/>
      <c r="CK686" s="69"/>
      <c r="CL686" s="69"/>
      <c r="CM686" s="69"/>
      <c r="CN686" s="69"/>
      <c r="CO686" s="69"/>
      <c r="CP686" s="69"/>
      <c r="CQ686" s="69"/>
      <c r="CR686" s="69"/>
      <c r="CS686" s="69"/>
      <c r="CT686" s="69"/>
      <c r="CU686" s="69"/>
      <c r="CV686" s="69"/>
      <c r="CW686" s="69"/>
      <c r="CX686" s="69"/>
      <c r="CY686" s="69"/>
      <c r="CZ686" s="69"/>
      <c r="DA686" s="69"/>
    </row>
    <row r="687" spans="1:105" x14ac:dyDescent="0.25">
      <c r="A687" s="85" t="s">
        <v>84</v>
      </c>
      <c r="C687" s="86">
        <v>110</v>
      </c>
      <c r="D687" s="88"/>
      <c r="E687" s="89"/>
      <c r="F687" s="103">
        <v>3.77</v>
      </c>
      <c r="G687" s="86">
        <v>2.75</v>
      </c>
      <c r="H687" s="136">
        <v>5</v>
      </c>
      <c r="I687" s="136">
        <v>62.1</v>
      </c>
      <c r="J687" s="110" t="s">
        <v>157</v>
      </c>
    </row>
    <row r="688" spans="1:105" x14ac:dyDescent="0.25">
      <c r="A688" s="85"/>
      <c r="B688" s="72" t="s">
        <v>85</v>
      </c>
      <c r="C688" s="86"/>
      <c r="D688" s="88">
        <v>114</v>
      </c>
      <c r="E688" s="89">
        <v>110</v>
      </c>
      <c r="F688" s="88"/>
      <c r="G688" s="88"/>
      <c r="H688" s="89"/>
      <c r="I688" s="89"/>
      <c r="J688" s="110"/>
    </row>
    <row r="689" spans="1:106" s="60" customFormat="1" ht="17.25" customHeight="1" x14ac:dyDescent="0.25">
      <c r="A689" s="64" t="s">
        <v>191</v>
      </c>
      <c r="B689" s="271"/>
      <c r="C689" s="91" t="s">
        <v>358</v>
      </c>
      <c r="D689" s="164"/>
      <c r="E689" s="164"/>
      <c r="F689" s="278">
        <v>10.7</v>
      </c>
      <c r="G689" s="243">
        <v>13.7</v>
      </c>
      <c r="H689" s="306">
        <v>11</v>
      </c>
      <c r="I689" s="306">
        <v>210</v>
      </c>
      <c r="J689" s="248" t="s">
        <v>361</v>
      </c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37"/>
      <c r="AF689" s="137"/>
      <c r="AG689" s="137"/>
      <c r="AH689" s="137"/>
      <c r="AI689" s="137"/>
      <c r="AJ689" s="137"/>
      <c r="AK689" s="137"/>
      <c r="AL689" s="137"/>
      <c r="AM689" s="137"/>
      <c r="AN689" s="137"/>
      <c r="AO689" s="137"/>
      <c r="AP689" s="137"/>
      <c r="AQ689" s="137"/>
      <c r="AR689" s="137"/>
      <c r="AS689" s="137"/>
      <c r="AT689" s="137"/>
      <c r="AU689" s="137"/>
      <c r="AV689" s="137"/>
      <c r="AW689" s="137"/>
      <c r="AX689" s="137"/>
      <c r="AY689" s="137"/>
      <c r="AZ689" s="137"/>
      <c r="BA689" s="137"/>
      <c r="BB689" s="137"/>
      <c r="BC689" s="137"/>
      <c r="BD689" s="137"/>
      <c r="BE689" s="137"/>
      <c r="BF689" s="137"/>
      <c r="BG689" s="137"/>
      <c r="BH689" s="137"/>
      <c r="BI689" s="137"/>
      <c r="BJ689" s="137"/>
      <c r="BK689" s="137"/>
      <c r="BL689" s="137"/>
      <c r="BM689" s="137"/>
      <c r="BN689" s="137"/>
      <c r="BO689" s="137"/>
      <c r="BP689" s="137"/>
      <c r="BQ689" s="137"/>
      <c r="BR689" s="137"/>
      <c r="BS689" s="137"/>
      <c r="BT689" s="137"/>
      <c r="BU689" s="137"/>
      <c r="BV689" s="137"/>
      <c r="BW689" s="137"/>
      <c r="BX689" s="137"/>
      <c r="BY689" s="137"/>
      <c r="BZ689" s="137"/>
      <c r="CA689" s="137"/>
      <c r="CB689" s="137"/>
      <c r="CC689" s="137"/>
      <c r="CD689" s="137"/>
      <c r="CE689" s="137"/>
      <c r="CF689" s="137"/>
      <c r="CG689" s="137"/>
      <c r="CH689" s="137"/>
      <c r="CI689" s="137"/>
      <c r="CJ689" s="137"/>
      <c r="CK689" s="137"/>
      <c r="CL689" s="137"/>
      <c r="CM689" s="137"/>
      <c r="CN689" s="137"/>
      <c r="CO689" s="137"/>
      <c r="CP689" s="137"/>
      <c r="CQ689" s="137"/>
      <c r="CR689" s="137"/>
      <c r="CS689" s="137"/>
      <c r="CT689" s="137"/>
      <c r="CU689" s="137"/>
      <c r="CV689" s="137"/>
      <c r="CW689" s="137"/>
      <c r="CX689" s="137"/>
      <c r="CY689" s="137"/>
      <c r="CZ689" s="137"/>
      <c r="DA689" s="137"/>
      <c r="DB689" s="34"/>
    </row>
    <row r="690" spans="1:106" s="60" customFormat="1" x14ac:dyDescent="0.25">
      <c r="A690" s="64"/>
      <c r="B690" s="271" t="s">
        <v>193</v>
      </c>
      <c r="C690" s="164"/>
      <c r="D690" s="164">
        <v>60.65</v>
      </c>
      <c r="E690" s="164">
        <v>39.42</v>
      </c>
      <c r="F690" s="174"/>
      <c r="G690" s="282"/>
      <c r="H690" s="283"/>
      <c r="I690" s="281"/>
      <c r="J690" s="248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  <c r="AA690" s="137"/>
      <c r="AB690" s="137"/>
      <c r="AC690" s="137"/>
      <c r="AD690" s="137"/>
      <c r="AE690" s="137"/>
      <c r="AF690" s="137"/>
      <c r="AG690" s="137"/>
      <c r="AH690" s="137"/>
      <c r="AI690" s="137"/>
      <c r="AJ690" s="137"/>
      <c r="AK690" s="137"/>
      <c r="AL690" s="137"/>
      <c r="AM690" s="137"/>
      <c r="AN690" s="137"/>
      <c r="AO690" s="137"/>
      <c r="AP690" s="137"/>
      <c r="AQ690" s="137"/>
      <c r="AR690" s="137"/>
      <c r="AS690" s="137"/>
      <c r="AT690" s="137"/>
      <c r="AU690" s="137"/>
      <c r="AV690" s="137"/>
      <c r="AW690" s="137"/>
      <c r="AX690" s="137"/>
      <c r="AY690" s="137"/>
      <c r="AZ690" s="137"/>
      <c r="BA690" s="137"/>
      <c r="BB690" s="137"/>
      <c r="BC690" s="137"/>
      <c r="BD690" s="137"/>
      <c r="BE690" s="137"/>
      <c r="BF690" s="137"/>
      <c r="BG690" s="137"/>
      <c r="BH690" s="137"/>
      <c r="BI690" s="137"/>
      <c r="BJ690" s="137"/>
      <c r="BK690" s="137"/>
      <c r="BL690" s="137"/>
      <c r="BM690" s="137"/>
      <c r="BN690" s="137"/>
      <c r="BO690" s="137"/>
      <c r="BP690" s="137"/>
      <c r="BQ690" s="137"/>
      <c r="BR690" s="137"/>
      <c r="BS690" s="137"/>
      <c r="BT690" s="137"/>
      <c r="BU690" s="137"/>
      <c r="BV690" s="137"/>
      <c r="BW690" s="137"/>
      <c r="BX690" s="137"/>
      <c r="BY690" s="137"/>
      <c r="BZ690" s="137"/>
      <c r="CA690" s="137"/>
      <c r="CB690" s="137"/>
      <c r="CC690" s="137"/>
      <c r="CD690" s="137"/>
      <c r="CE690" s="137"/>
      <c r="CF690" s="137"/>
      <c r="CG690" s="137"/>
      <c r="CH690" s="137"/>
      <c r="CI690" s="137"/>
      <c r="CJ690" s="137"/>
      <c r="CK690" s="137"/>
      <c r="CL690" s="137"/>
      <c r="CM690" s="137"/>
      <c r="CN690" s="137"/>
      <c r="CO690" s="137"/>
      <c r="CP690" s="137"/>
      <c r="CQ690" s="137"/>
      <c r="CR690" s="137"/>
      <c r="CS690" s="137"/>
      <c r="CT690" s="137"/>
      <c r="CU690" s="137"/>
      <c r="CV690" s="137"/>
      <c r="CW690" s="137"/>
      <c r="CX690" s="137"/>
      <c r="CY690" s="137"/>
      <c r="CZ690" s="137"/>
      <c r="DA690" s="137"/>
      <c r="DB690" s="34"/>
    </row>
    <row r="691" spans="1:106" s="60" customFormat="1" x14ac:dyDescent="0.25">
      <c r="A691" s="64"/>
      <c r="B691" s="271" t="s">
        <v>110</v>
      </c>
      <c r="C691" s="164"/>
      <c r="D691" s="164"/>
      <c r="E691" s="64">
        <v>25</v>
      </c>
      <c r="F691" s="174"/>
      <c r="G691" s="282"/>
      <c r="H691" s="283"/>
      <c r="I691" s="139"/>
      <c r="J691" s="248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  <c r="AA691" s="137"/>
      <c r="AB691" s="137"/>
      <c r="AC691" s="137"/>
      <c r="AD691" s="137"/>
      <c r="AE691" s="137"/>
      <c r="AF691" s="137"/>
      <c r="AG691" s="137"/>
      <c r="AH691" s="137"/>
      <c r="AI691" s="137"/>
      <c r="AJ691" s="137"/>
      <c r="AK691" s="137"/>
      <c r="AL691" s="137"/>
      <c r="AM691" s="137"/>
      <c r="AN691" s="137"/>
      <c r="AO691" s="137"/>
      <c r="AP691" s="137"/>
      <c r="AQ691" s="137"/>
      <c r="AR691" s="137"/>
      <c r="AS691" s="137"/>
      <c r="AT691" s="137"/>
      <c r="AU691" s="137"/>
      <c r="AV691" s="137"/>
      <c r="AW691" s="137"/>
      <c r="AX691" s="137"/>
      <c r="AY691" s="137"/>
      <c r="AZ691" s="137"/>
      <c r="BA691" s="137"/>
      <c r="BB691" s="137"/>
      <c r="BC691" s="137"/>
      <c r="BD691" s="137"/>
      <c r="BE691" s="137"/>
      <c r="BF691" s="137"/>
      <c r="BG691" s="137"/>
      <c r="BH691" s="137"/>
      <c r="BI691" s="137"/>
      <c r="BJ691" s="137"/>
      <c r="BK691" s="137"/>
      <c r="BL691" s="137"/>
      <c r="BM691" s="137"/>
      <c r="BN691" s="137"/>
      <c r="BO691" s="137"/>
      <c r="BP691" s="137"/>
      <c r="BQ691" s="137"/>
      <c r="BR691" s="137"/>
      <c r="BS691" s="137"/>
      <c r="BT691" s="137"/>
      <c r="BU691" s="137"/>
      <c r="BV691" s="137"/>
      <c r="BW691" s="137"/>
      <c r="BX691" s="137"/>
      <c r="BY691" s="137"/>
      <c r="BZ691" s="137"/>
      <c r="CA691" s="137"/>
      <c r="CB691" s="137"/>
      <c r="CC691" s="137"/>
      <c r="CD691" s="137"/>
      <c r="CE691" s="137"/>
      <c r="CF691" s="137"/>
      <c r="CG691" s="137"/>
      <c r="CH691" s="137"/>
      <c r="CI691" s="137"/>
      <c r="CJ691" s="137"/>
      <c r="CK691" s="137"/>
      <c r="CL691" s="137"/>
      <c r="CM691" s="137"/>
      <c r="CN691" s="137"/>
      <c r="CO691" s="137"/>
      <c r="CP691" s="137"/>
      <c r="CQ691" s="137"/>
      <c r="CR691" s="137"/>
      <c r="CS691" s="137"/>
      <c r="CT691" s="137"/>
      <c r="CU691" s="137"/>
      <c r="CV691" s="137"/>
      <c r="CW691" s="137"/>
      <c r="CX691" s="137"/>
      <c r="CY691" s="137"/>
      <c r="CZ691" s="137"/>
      <c r="DA691" s="137"/>
      <c r="DB691" s="34"/>
    </row>
    <row r="692" spans="1:106" s="60" customFormat="1" x14ac:dyDescent="0.25">
      <c r="A692" s="64"/>
      <c r="B692" s="271" t="s">
        <v>42</v>
      </c>
      <c r="C692" s="164"/>
      <c r="D692" s="164">
        <v>36.6</v>
      </c>
      <c r="E692" s="64">
        <v>29.3</v>
      </c>
      <c r="F692" s="174"/>
      <c r="G692" s="282"/>
      <c r="H692" s="283"/>
      <c r="I692" s="139"/>
      <c r="J692" s="248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  <c r="AA692" s="137"/>
      <c r="AB692" s="137"/>
      <c r="AC692" s="137"/>
      <c r="AD692" s="137"/>
      <c r="AE692" s="137"/>
      <c r="AF692" s="137"/>
      <c r="AG692" s="137"/>
      <c r="AH692" s="137"/>
      <c r="AI692" s="137"/>
      <c r="AJ692" s="137"/>
      <c r="AK692" s="137"/>
      <c r="AL692" s="137"/>
      <c r="AM692" s="137"/>
      <c r="AN692" s="137"/>
      <c r="AO692" s="137"/>
      <c r="AP692" s="137"/>
      <c r="AQ692" s="137"/>
      <c r="AR692" s="137"/>
      <c r="AS692" s="137"/>
      <c r="AT692" s="137"/>
      <c r="AU692" s="137"/>
      <c r="AV692" s="137"/>
      <c r="AW692" s="137"/>
      <c r="AX692" s="137"/>
      <c r="AY692" s="137"/>
      <c r="AZ692" s="137"/>
      <c r="BA692" s="137"/>
      <c r="BB692" s="137"/>
      <c r="BC692" s="137"/>
      <c r="BD692" s="137"/>
      <c r="BE692" s="137"/>
      <c r="BF692" s="137"/>
      <c r="BG692" s="137"/>
      <c r="BH692" s="137"/>
      <c r="BI692" s="137"/>
      <c r="BJ692" s="137"/>
      <c r="BK692" s="137"/>
      <c r="BL692" s="137"/>
      <c r="BM692" s="137"/>
      <c r="BN692" s="137"/>
      <c r="BO692" s="137"/>
      <c r="BP692" s="137"/>
      <c r="BQ692" s="137"/>
      <c r="BR692" s="137"/>
      <c r="BS692" s="137"/>
      <c r="BT692" s="137"/>
      <c r="BU692" s="137"/>
      <c r="BV692" s="137"/>
      <c r="BW692" s="137"/>
      <c r="BX692" s="137"/>
      <c r="BY692" s="137"/>
      <c r="BZ692" s="137"/>
      <c r="CA692" s="137"/>
      <c r="CB692" s="137"/>
      <c r="CC692" s="137"/>
      <c r="CD692" s="137"/>
      <c r="CE692" s="137"/>
      <c r="CF692" s="137"/>
      <c r="CG692" s="137"/>
      <c r="CH692" s="137"/>
      <c r="CI692" s="137"/>
      <c r="CJ692" s="137"/>
      <c r="CK692" s="137"/>
      <c r="CL692" s="137"/>
      <c r="CM692" s="137"/>
      <c r="CN692" s="137"/>
      <c r="CO692" s="137"/>
      <c r="CP692" s="137"/>
      <c r="CQ692" s="137"/>
      <c r="CR692" s="137"/>
      <c r="CS692" s="137"/>
      <c r="CT692" s="137"/>
      <c r="CU692" s="137"/>
      <c r="CV692" s="137"/>
      <c r="CW692" s="137"/>
      <c r="CX692" s="137"/>
      <c r="CY692" s="137"/>
      <c r="CZ692" s="137"/>
      <c r="DA692" s="137"/>
      <c r="DB692" s="34"/>
    </row>
    <row r="693" spans="1:106" s="60" customFormat="1" x14ac:dyDescent="0.25">
      <c r="A693" s="64"/>
      <c r="B693" s="271" t="s">
        <v>197</v>
      </c>
      <c r="C693" s="164"/>
      <c r="D693" s="164">
        <v>57.2</v>
      </c>
      <c r="E693" s="64">
        <v>40</v>
      </c>
      <c r="F693" s="174"/>
      <c r="G693" s="282"/>
      <c r="H693" s="283"/>
      <c r="I693" s="139"/>
      <c r="J693" s="248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  <c r="AA693" s="137"/>
      <c r="AB693" s="137"/>
      <c r="AC693" s="137"/>
      <c r="AD693" s="137"/>
      <c r="AE693" s="137"/>
      <c r="AF693" s="137"/>
      <c r="AG693" s="137"/>
      <c r="AH693" s="137"/>
      <c r="AI693" s="137"/>
      <c r="AJ693" s="137"/>
      <c r="AK693" s="137"/>
      <c r="AL693" s="137"/>
      <c r="AM693" s="137"/>
      <c r="AN693" s="137"/>
      <c r="AO693" s="137"/>
      <c r="AP693" s="137"/>
      <c r="AQ693" s="137"/>
      <c r="AR693" s="137"/>
      <c r="AS693" s="137"/>
      <c r="AT693" s="137"/>
      <c r="AU693" s="137"/>
      <c r="AV693" s="137"/>
      <c r="AW693" s="137"/>
      <c r="AX693" s="137"/>
      <c r="AY693" s="137"/>
      <c r="AZ693" s="137"/>
      <c r="BA693" s="137"/>
      <c r="BB693" s="137"/>
      <c r="BC693" s="137"/>
      <c r="BD693" s="137"/>
      <c r="BE693" s="137"/>
      <c r="BF693" s="137"/>
      <c r="BG693" s="137"/>
      <c r="BH693" s="137"/>
      <c r="BI693" s="137"/>
      <c r="BJ693" s="137"/>
      <c r="BK693" s="137"/>
      <c r="BL693" s="137"/>
      <c r="BM693" s="137"/>
      <c r="BN693" s="137"/>
      <c r="BO693" s="137"/>
      <c r="BP693" s="137"/>
      <c r="BQ693" s="137"/>
      <c r="BR693" s="137"/>
      <c r="BS693" s="137"/>
      <c r="BT693" s="137"/>
      <c r="BU693" s="137"/>
      <c r="BV693" s="137"/>
      <c r="BW693" s="137"/>
      <c r="BX693" s="137"/>
      <c r="BY693" s="137"/>
      <c r="BZ693" s="137"/>
      <c r="CA693" s="137"/>
      <c r="CB693" s="137"/>
      <c r="CC693" s="137"/>
      <c r="CD693" s="137"/>
      <c r="CE693" s="137"/>
      <c r="CF693" s="137"/>
      <c r="CG693" s="137"/>
      <c r="CH693" s="137"/>
      <c r="CI693" s="137"/>
      <c r="CJ693" s="137"/>
      <c r="CK693" s="137"/>
      <c r="CL693" s="137"/>
      <c r="CM693" s="137"/>
      <c r="CN693" s="137"/>
      <c r="CO693" s="137"/>
      <c r="CP693" s="137"/>
      <c r="CQ693" s="137"/>
      <c r="CR693" s="137"/>
      <c r="CS693" s="137"/>
      <c r="CT693" s="137"/>
      <c r="CU693" s="137"/>
      <c r="CV693" s="137"/>
      <c r="CW693" s="137"/>
      <c r="CX693" s="137"/>
      <c r="CY693" s="137"/>
      <c r="CZ693" s="137"/>
      <c r="DA693" s="137"/>
      <c r="DB693" s="34"/>
    </row>
    <row r="694" spans="1:106" s="60" customFormat="1" x14ac:dyDescent="0.25">
      <c r="A694" s="64"/>
      <c r="B694" s="271" t="s">
        <v>109</v>
      </c>
      <c r="C694" s="164"/>
      <c r="D694" s="164">
        <v>17.14</v>
      </c>
      <c r="E694" s="64">
        <v>14.4</v>
      </c>
      <c r="F694" s="174"/>
      <c r="G694" s="282"/>
      <c r="H694" s="71"/>
      <c r="I694" s="176"/>
      <c r="J694" s="248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  <c r="AA694" s="137"/>
      <c r="AB694" s="137"/>
      <c r="AC694" s="137"/>
      <c r="AD694" s="137"/>
      <c r="AE694" s="137"/>
      <c r="AF694" s="137"/>
      <c r="AG694" s="137"/>
      <c r="AH694" s="137"/>
      <c r="AI694" s="137"/>
      <c r="AJ694" s="137"/>
      <c r="AK694" s="137"/>
      <c r="AL694" s="137"/>
      <c r="AM694" s="137"/>
      <c r="AN694" s="137"/>
      <c r="AO694" s="137"/>
      <c r="AP694" s="137"/>
      <c r="AQ694" s="137"/>
      <c r="AR694" s="137"/>
      <c r="AS694" s="137"/>
      <c r="AT694" s="137"/>
      <c r="AU694" s="137"/>
      <c r="AV694" s="137"/>
      <c r="AW694" s="137"/>
      <c r="AX694" s="137"/>
      <c r="AY694" s="137"/>
      <c r="AZ694" s="137"/>
      <c r="BA694" s="137"/>
      <c r="BB694" s="137"/>
      <c r="BC694" s="137"/>
      <c r="BD694" s="137"/>
      <c r="BE694" s="137"/>
      <c r="BF694" s="137"/>
      <c r="BG694" s="137"/>
      <c r="BH694" s="137"/>
      <c r="BI694" s="137"/>
      <c r="BJ694" s="137"/>
      <c r="BK694" s="137"/>
      <c r="BL694" s="137"/>
      <c r="BM694" s="137"/>
      <c r="BN694" s="137"/>
      <c r="BO694" s="137"/>
      <c r="BP694" s="137"/>
      <c r="BQ694" s="137"/>
      <c r="BR694" s="137"/>
      <c r="BS694" s="137"/>
      <c r="BT694" s="137"/>
      <c r="BU694" s="137"/>
      <c r="BV694" s="137"/>
      <c r="BW694" s="137"/>
      <c r="BX694" s="137"/>
      <c r="BY694" s="137"/>
      <c r="BZ694" s="137"/>
      <c r="CA694" s="137"/>
      <c r="CB694" s="137"/>
      <c r="CC694" s="137"/>
      <c r="CD694" s="137"/>
      <c r="CE694" s="137"/>
      <c r="CF694" s="137"/>
      <c r="CG694" s="137"/>
      <c r="CH694" s="137"/>
      <c r="CI694" s="137"/>
      <c r="CJ694" s="137"/>
      <c r="CK694" s="137"/>
      <c r="CL694" s="137"/>
      <c r="CM694" s="137"/>
      <c r="CN694" s="137"/>
      <c r="CO694" s="137"/>
      <c r="CP694" s="137"/>
      <c r="CQ694" s="137"/>
      <c r="CR694" s="137"/>
      <c r="CS694" s="137"/>
      <c r="CT694" s="137"/>
      <c r="CU694" s="137"/>
      <c r="CV694" s="137"/>
      <c r="CW694" s="137"/>
      <c r="CX694" s="137"/>
      <c r="CY694" s="137"/>
      <c r="CZ694" s="137"/>
      <c r="DA694" s="137"/>
      <c r="DB694" s="34"/>
    </row>
    <row r="695" spans="1:106" s="60" customFormat="1" x14ac:dyDescent="0.25">
      <c r="A695" s="64"/>
      <c r="B695" s="271" t="s">
        <v>32</v>
      </c>
      <c r="C695" s="164"/>
      <c r="D695" s="164">
        <v>30</v>
      </c>
      <c r="E695" s="64">
        <v>24</v>
      </c>
      <c r="F695" s="138"/>
      <c r="G695" s="175"/>
      <c r="H695" s="71"/>
      <c r="I695" s="176"/>
      <c r="J695" s="248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  <c r="AA695" s="137"/>
      <c r="AB695" s="137"/>
      <c r="AC695" s="137"/>
      <c r="AD695" s="137"/>
      <c r="AE695" s="137"/>
      <c r="AF695" s="137"/>
      <c r="AG695" s="137"/>
      <c r="AH695" s="137"/>
      <c r="AI695" s="137"/>
      <c r="AJ695" s="137"/>
      <c r="AK695" s="137"/>
      <c r="AL695" s="137"/>
      <c r="AM695" s="137"/>
      <c r="AN695" s="137"/>
      <c r="AO695" s="137"/>
      <c r="AP695" s="137"/>
      <c r="AQ695" s="137"/>
      <c r="AR695" s="137"/>
      <c r="AS695" s="137"/>
      <c r="AT695" s="137"/>
      <c r="AU695" s="137"/>
      <c r="AV695" s="137"/>
      <c r="AW695" s="137"/>
      <c r="AX695" s="137"/>
      <c r="AY695" s="137"/>
      <c r="AZ695" s="137"/>
      <c r="BA695" s="137"/>
      <c r="BB695" s="137"/>
      <c r="BC695" s="137"/>
      <c r="BD695" s="137"/>
      <c r="BE695" s="137"/>
      <c r="BF695" s="137"/>
      <c r="BG695" s="137"/>
      <c r="BH695" s="137"/>
      <c r="BI695" s="137"/>
      <c r="BJ695" s="137"/>
      <c r="BK695" s="137"/>
      <c r="BL695" s="137"/>
      <c r="BM695" s="137"/>
      <c r="BN695" s="137"/>
      <c r="BO695" s="137"/>
      <c r="BP695" s="137"/>
      <c r="BQ695" s="137"/>
      <c r="BR695" s="137"/>
      <c r="BS695" s="137"/>
      <c r="BT695" s="137"/>
      <c r="BU695" s="137"/>
      <c r="BV695" s="137"/>
      <c r="BW695" s="137"/>
      <c r="BX695" s="137"/>
      <c r="BY695" s="137"/>
      <c r="BZ695" s="137"/>
      <c r="CA695" s="137"/>
      <c r="CB695" s="137"/>
      <c r="CC695" s="137"/>
      <c r="CD695" s="137"/>
      <c r="CE695" s="137"/>
      <c r="CF695" s="137"/>
      <c r="CG695" s="137"/>
      <c r="CH695" s="137"/>
      <c r="CI695" s="137"/>
      <c r="CJ695" s="137"/>
      <c r="CK695" s="137"/>
      <c r="CL695" s="137"/>
      <c r="CM695" s="137"/>
      <c r="CN695" s="137"/>
      <c r="CO695" s="137"/>
      <c r="CP695" s="137"/>
      <c r="CQ695" s="137"/>
      <c r="CR695" s="137"/>
      <c r="CS695" s="137"/>
      <c r="CT695" s="137"/>
      <c r="CU695" s="137"/>
      <c r="CV695" s="137"/>
      <c r="CW695" s="137"/>
      <c r="CX695" s="137"/>
      <c r="CY695" s="137"/>
      <c r="CZ695" s="137"/>
      <c r="DA695" s="137"/>
      <c r="DB695" s="34"/>
    </row>
    <row r="696" spans="1:106" s="60" customFormat="1" x14ac:dyDescent="0.25">
      <c r="A696" s="64"/>
      <c r="B696" s="271" t="s">
        <v>39</v>
      </c>
      <c r="C696" s="164"/>
      <c r="D696" s="164">
        <v>1.1000000000000001</v>
      </c>
      <c r="E696" s="64">
        <v>1.1000000000000001</v>
      </c>
      <c r="F696" s="138"/>
      <c r="G696" s="175"/>
      <c r="H696" s="71"/>
      <c r="I696" s="176"/>
      <c r="J696" s="248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  <c r="AA696" s="137"/>
      <c r="AB696" s="137"/>
      <c r="AC696" s="137"/>
      <c r="AD696" s="137"/>
      <c r="AE696" s="137"/>
      <c r="AF696" s="137"/>
      <c r="AG696" s="137"/>
      <c r="AH696" s="137"/>
      <c r="AI696" s="137"/>
      <c r="AJ696" s="137"/>
      <c r="AK696" s="137"/>
      <c r="AL696" s="137"/>
      <c r="AM696" s="137"/>
      <c r="AN696" s="137"/>
      <c r="AO696" s="137"/>
      <c r="AP696" s="137"/>
      <c r="AQ696" s="137"/>
      <c r="AR696" s="137"/>
      <c r="AS696" s="137"/>
      <c r="AT696" s="137"/>
      <c r="AU696" s="137"/>
      <c r="AV696" s="137"/>
      <c r="AW696" s="137"/>
      <c r="AX696" s="137"/>
      <c r="AY696" s="137"/>
      <c r="AZ696" s="137"/>
      <c r="BA696" s="137"/>
      <c r="BB696" s="137"/>
      <c r="BC696" s="137"/>
      <c r="BD696" s="137"/>
      <c r="BE696" s="137"/>
      <c r="BF696" s="137"/>
      <c r="BG696" s="137"/>
      <c r="BH696" s="137"/>
      <c r="BI696" s="137"/>
      <c r="BJ696" s="137"/>
      <c r="BK696" s="137"/>
      <c r="BL696" s="137"/>
      <c r="BM696" s="137"/>
      <c r="BN696" s="137"/>
      <c r="BO696" s="137"/>
      <c r="BP696" s="137"/>
      <c r="BQ696" s="137"/>
      <c r="BR696" s="137"/>
      <c r="BS696" s="137"/>
      <c r="BT696" s="137"/>
      <c r="BU696" s="137"/>
      <c r="BV696" s="137"/>
      <c r="BW696" s="137"/>
      <c r="BX696" s="137"/>
      <c r="BY696" s="137"/>
      <c r="BZ696" s="137"/>
      <c r="CA696" s="137"/>
      <c r="CB696" s="137"/>
      <c r="CC696" s="137"/>
      <c r="CD696" s="137"/>
      <c r="CE696" s="137"/>
      <c r="CF696" s="137"/>
      <c r="CG696" s="137"/>
      <c r="CH696" s="137"/>
      <c r="CI696" s="137"/>
      <c r="CJ696" s="137"/>
      <c r="CK696" s="137"/>
      <c r="CL696" s="137"/>
      <c r="CM696" s="137"/>
      <c r="CN696" s="137"/>
      <c r="CO696" s="137"/>
      <c r="CP696" s="137"/>
      <c r="CQ696" s="137"/>
      <c r="CR696" s="137"/>
      <c r="CS696" s="137"/>
      <c r="CT696" s="137"/>
      <c r="CU696" s="137"/>
      <c r="CV696" s="137"/>
      <c r="CW696" s="137"/>
      <c r="CX696" s="137"/>
      <c r="CY696" s="137"/>
      <c r="CZ696" s="137"/>
      <c r="DA696" s="137"/>
      <c r="DB696" s="34"/>
    </row>
    <row r="697" spans="1:106" s="60" customFormat="1" x14ac:dyDescent="0.25">
      <c r="A697" s="64"/>
      <c r="B697" s="271" t="s">
        <v>359</v>
      </c>
      <c r="C697" s="164"/>
      <c r="D697" s="164">
        <v>2</v>
      </c>
      <c r="E697" s="64">
        <v>2</v>
      </c>
      <c r="F697" s="138"/>
      <c r="G697" s="175"/>
      <c r="H697" s="71"/>
      <c r="I697" s="176"/>
      <c r="J697" s="248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  <c r="AA697" s="137"/>
      <c r="AB697" s="137"/>
      <c r="AC697" s="137"/>
      <c r="AD697" s="137"/>
      <c r="AE697" s="137"/>
      <c r="AF697" s="137"/>
      <c r="AG697" s="137"/>
      <c r="AH697" s="137"/>
      <c r="AI697" s="137"/>
      <c r="AJ697" s="137"/>
      <c r="AK697" s="137"/>
      <c r="AL697" s="137"/>
      <c r="AM697" s="137"/>
      <c r="AN697" s="137"/>
      <c r="AO697" s="137"/>
      <c r="AP697" s="137"/>
      <c r="AQ697" s="137"/>
      <c r="AR697" s="137"/>
      <c r="AS697" s="137"/>
      <c r="AT697" s="137"/>
      <c r="AU697" s="137"/>
      <c r="AV697" s="137"/>
      <c r="AW697" s="137"/>
      <c r="AX697" s="137"/>
      <c r="AY697" s="137"/>
      <c r="AZ697" s="137"/>
      <c r="BA697" s="137"/>
      <c r="BB697" s="137"/>
      <c r="BC697" s="137"/>
      <c r="BD697" s="137"/>
      <c r="BE697" s="137"/>
      <c r="BF697" s="137"/>
      <c r="BG697" s="137"/>
      <c r="BH697" s="137"/>
      <c r="BI697" s="137"/>
      <c r="BJ697" s="137"/>
      <c r="BK697" s="137"/>
      <c r="BL697" s="137"/>
      <c r="BM697" s="137"/>
      <c r="BN697" s="137"/>
      <c r="BO697" s="137"/>
      <c r="BP697" s="137"/>
      <c r="BQ697" s="137"/>
      <c r="BR697" s="137"/>
      <c r="BS697" s="137"/>
      <c r="BT697" s="137"/>
      <c r="BU697" s="137"/>
      <c r="BV697" s="137"/>
      <c r="BW697" s="137"/>
      <c r="BX697" s="137"/>
      <c r="BY697" s="137"/>
      <c r="BZ697" s="137"/>
      <c r="CA697" s="137"/>
      <c r="CB697" s="137"/>
      <c r="CC697" s="137"/>
      <c r="CD697" s="137"/>
      <c r="CE697" s="137"/>
      <c r="CF697" s="137"/>
      <c r="CG697" s="137"/>
      <c r="CH697" s="137"/>
      <c r="CI697" s="137"/>
      <c r="CJ697" s="137"/>
      <c r="CK697" s="137"/>
      <c r="CL697" s="137"/>
      <c r="CM697" s="137"/>
      <c r="CN697" s="137"/>
      <c r="CO697" s="137"/>
      <c r="CP697" s="137"/>
      <c r="CQ697" s="137"/>
      <c r="CR697" s="137"/>
      <c r="CS697" s="137"/>
      <c r="CT697" s="137"/>
      <c r="CU697" s="137"/>
      <c r="CV697" s="137"/>
      <c r="CW697" s="137"/>
      <c r="CX697" s="137"/>
      <c r="CY697" s="137"/>
      <c r="CZ697" s="137"/>
      <c r="DA697" s="137"/>
      <c r="DB697" s="34"/>
    </row>
    <row r="698" spans="1:106" s="60" customFormat="1" x14ac:dyDescent="0.25">
      <c r="A698" s="64"/>
      <c r="B698" s="271" t="s">
        <v>360</v>
      </c>
      <c r="C698" s="164"/>
      <c r="D698" s="164"/>
      <c r="E698" s="64"/>
      <c r="F698" s="138"/>
      <c r="G698" s="175"/>
      <c r="H698" s="71"/>
      <c r="I698" s="176"/>
      <c r="J698" s="248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  <c r="AA698" s="137"/>
      <c r="AB698" s="137"/>
      <c r="AC698" s="137"/>
      <c r="AD698" s="137"/>
      <c r="AE698" s="137"/>
      <c r="AF698" s="137"/>
      <c r="AG698" s="137"/>
      <c r="AH698" s="137"/>
      <c r="AI698" s="137"/>
      <c r="AJ698" s="137"/>
      <c r="AK698" s="137"/>
      <c r="AL698" s="137"/>
      <c r="AM698" s="137"/>
      <c r="AN698" s="137"/>
      <c r="AO698" s="137"/>
      <c r="AP698" s="137"/>
      <c r="AQ698" s="137"/>
      <c r="AR698" s="137"/>
      <c r="AS698" s="137"/>
      <c r="AT698" s="137"/>
      <c r="AU698" s="137"/>
      <c r="AV698" s="137"/>
      <c r="AW698" s="137"/>
      <c r="AX698" s="137"/>
      <c r="AY698" s="137"/>
      <c r="AZ698" s="137"/>
      <c r="BA698" s="137"/>
      <c r="BB698" s="137"/>
      <c r="BC698" s="137"/>
      <c r="BD698" s="137"/>
      <c r="BE698" s="137"/>
      <c r="BF698" s="137"/>
      <c r="BG698" s="137"/>
      <c r="BH698" s="137"/>
      <c r="BI698" s="137"/>
      <c r="BJ698" s="137"/>
      <c r="BK698" s="137"/>
      <c r="BL698" s="137"/>
      <c r="BM698" s="137"/>
      <c r="BN698" s="137"/>
      <c r="BO698" s="137"/>
      <c r="BP698" s="137"/>
      <c r="BQ698" s="137"/>
      <c r="BR698" s="137"/>
      <c r="BS698" s="137"/>
      <c r="BT698" s="137"/>
      <c r="BU698" s="137"/>
      <c r="BV698" s="137"/>
      <c r="BW698" s="137"/>
      <c r="BX698" s="137"/>
      <c r="BY698" s="137"/>
      <c r="BZ698" s="137"/>
      <c r="CA698" s="137"/>
      <c r="CB698" s="137"/>
      <c r="CC698" s="137"/>
      <c r="CD698" s="137"/>
      <c r="CE698" s="137"/>
      <c r="CF698" s="137"/>
      <c r="CG698" s="137"/>
      <c r="CH698" s="137"/>
      <c r="CI698" s="137"/>
      <c r="CJ698" s="137"/>
      <c r="CK698" s="137"/>
      <c r="CL698" s="137"/>
      <c r="CM698" s="137"/>
      <c r="CN698" s="137"/>
      <c r="CO698" s="137"/>
      <c r="CP698" s="137"/>
      <c r="CQ698" s="137"/>
      <c r="CR698" s="137"/>
      <c r="CS698" s="137"/>
      <c r="CT698" s="137"/>
      <c r="CU698" s="137"/>
      <c r="CV698" s="137"/>
      <c r="CW698" s="137"/>
      <c r="CX698" s="137"/>
      <c r="CY698" s="137"/>
      <c r="CZ698" s="137"/>
      <c r="DA698" s="137"/>
      <c r="DB698" s="34"/>
    </row>
    <row r="699" spans="1:106" s="60" customFormat="1" x14ac:dyDescent="0.25">
      <c r="A699" s="64"/>
      <c r="B699" s="271" t="s">
        <v>239</v>
      </c>
      <c r="C699" s="164"/>
      <c r="D699" s="164">
        <v>2</v>
      </c>
      <c r="E699" s="64">
        <v>2</v>
      </c>
      <c r="F699" s="138"/>
      <c r="G699" s="175"/>
      <c r="H699" s="71"/>
      <c r="I699" s="176"/>
      <c r="J699" s="248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  <c r="AA699" s="137"/>
      <c r="AB699" s="137"/>
      <c r="AC699" s="137"/>
      <c r="AD699" s="137"/>
      <c r="AE699" s="137"/>
      <c r="AF699" s="137"/>
      <c r="AG699" s="137"/>
      <c r="AH699" s="137"/>
      <c r="AI699" s="137"/>
      <c r="AJ699" s="137"/>
      <c r="AK699" s="137"/>
      <c r="AL699" s="137"/>
      <c r="AM699" s="137"/>
      <c r="AN699" s="137"/>
      <c r="AO699" s="137"/>
      <c r="AP699" s="137"/>
      <c r="AQ699" s="137"/>
      <c r="AR699" s="137"/>
      <c r="AS699" s="137"/>
      <c r="AT699" s="137"/>
      <c r="AU699" s="137"/>
      <c r="AV699" s="137"/>
      <c r="AW699" s="137"/>
      <c r="AX699" s="137"/>
      <c r="AY699" s="137"/>
      <c r="AZ699" s="137"/>
      <c r="BA699" s="137"/>
      <c r="BB699" s="137"/>
      <c r="BC699" s="137"/>
      <c r="BD699" s="137"/>
      <c r="BE699" s="137"/>
      <c r="BF699" s="137"/>
      <c r="BG699" s="137"/>
      <c r="BH699" s="137"/>
      <c r="BI699" s="137"/>
      <c r="BJ699" s="137"/>
      <c r="BK699" s="137"/>
      <c r="BL699" s="137"/>
      <c r="BM699" s="137"/>
      <c r="BN699" s="137"/>
      <c r="BO699" s="137"/>
      <c r="BP699" s="137"/>
      <c r="BQ699" s="137"/>
      <c r="BR699" s="137"/>
      <c r="BS699" s="137"/>
      <c r="BT699" s="137"/>
      <c r="BU699" s="137"/>
      <c r="BV699" s="137"/>
      <c r="BW699" s="137"/>
      <c r="BX699" s="137"/>
      <c r="BY699" s="137"/>
      <c r="BZ699" s="137"/>
      <c r="CA699" s="137"/>
      <c r="CB699" s="137"/>
      <c r="CC699" s="137"/>
      <c r="CD699" s="137"/>
      <c r="CE699" s="137"/>
      <c r="CF699" s="137"/>
      <c r="CG699" s="137"/>
      <c r="CH699" s="137"/>
      <c r="CI699" s="137"/>
      <c r="CJ699" s="137"/>
      <c r="CK699" s="137"/>
      <c r="CL699" s="137"/>
      <c r="CM699" s="137"/>
      <c r="CN699" s="137"/>
      <c r="CO699" s="137"/>
      <c r="CP699" s="137"/>
      <c r="CQ699" s="137"/>
      <c r="CR699" s="137"/>
      <c r="CS699" s="137"/>
      <c r="CT699" s="137"/>
      <c r="CU699" s="137"/>
      <c r="CV699" s="137"/>
      <c r="CW699" s="137"/>
      <c r="CX699" s="137"/>
      <c r="CY699" s="137"/>
      <c r="CZ699" s="137"/>
      <c r="DA699" s="137"/>
      <c r="DB699" s="34"/>
    </row>
    <row r="700" spans="1:106" s="60" customFormat="1" x14ac:dyDescent="0.25">
      <c r="A700" s="64"/>
      <c r="B700" s="271" t="s">
        <v>58</v>
      </c>
      <c r="C700" s="164"/>
      <c r="D700" s="164">
        <v>2.4</v>
      </c>
      <c r="E700" s="64">
        <v>2.4</v>
      </c>
      <c r="F700" s="138"/>
      <c r="G700" s="175"/>
      <c r="H700" s="71"/>
      <c r="I700" s="176"/>
      <c r="J700" s="248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  <c r="AA700" s="137"/>
      <c r="AB700" s="137"/>
      <c r="AC700" s="137"/>
      <c r="AD700" s="137"/>
      <c r="AE700" s="137"/>
      <c r="AF700" s="137"/>
      <c r="AG700" s="137"/>
      <c r="AH700" s="137"/>
      <c r="AI700" s="137"/>
      <c r="AJ700" s="137"/>
      <c r="AK700" s="137"/>
      <c r="AL700" s="137"/>
      <c r="AM700" s="137"/>
      <c r="AN700" s="137"/>
      <c r="AO700" s="137"/>
      <c r="AP700" s="137"/>
      <c r="AQ700" s="137"/>
      <c r="AR700" s="137"/>
      <c r="AS700" s="137"/>
      <c r="AT700" s="137"/>
      <c r="AU700" s="137"/>
      <c r="AV700" s="137"/>
      <c r="AW700" s="137"/>
      <c r="AX700" s="137"/>
      <c r="AY700" s="137"/>
      <c r="AZ700" s="137"/>
      <c r="BA700" s="137"/>
      <c r="BB700" s="137"/>
      <c r="BC700" s="137"/>
      <c r="BD700" s="137"/>
      <c r="BE700" s="137"/>
      <c r="BF700" s="137"/>
      <c r="BG700" s="137"/>
      <c r="BH700" s="137"/>
      <c r="BI700" s="137"/>
      <c r="BJ700" s="137"/>
      <c r="BK700" s="137"/>
      <c r="BL700" s="137"/>
      <c r="BM700" s="137"/>
      <c r="BN700" s="137"/>
      <c r="BO700" s="137"/>
      <c r="BP700" s="137"/>
      <c r="BQ700" s="137"/>
      <c r="BR700" s="137"/>
      <c r="BS700" s="137"/>
      <c r="BT700" s="137"/>
      <c r="BU700" s="137"/>
      <c r="BV700" s="137"/>
      <c r="BW700" s="137"/>
      <c r="BX700" s="137"/>
      <c r="BY700" s="137"/>
      <c r="BZ700" s="137"/>
      <c r="CA700" s="137"/>
      <c r="CB700" s="137"/>
      <c r="CC700" s="137"/>
      <c r="CD700" s="137"/>
      <c r="CE700" s="137"/>
      <c r="CF700" s="137"/>
      <c r="CG700" s="137"/>
      <c r="CH700" s="137"/>
      <c r="CI700" s="137"/>
      <c r="CJ700" s="137"/>
      <c r="CK700" s="137"/>
      <c r="CL700" s="137"/>
      <c r="CM700" s="137"/>
      <c r="CN700" s="137"/>
      <c r="CO700" s="137"/>
      <c r="CP700" s="137"/>
      <c r="CQ700" s="137"/>
      <c r="CR700" s="137"/>
      <c r="CS700" s="137"/>
      <c r="CT700" s="137"/>
      <c r="CU700" s="137"/>
      <c r="CV700" s="137"/>
      <c r="CW700" s="137"/>
      <c r="CX700" s="137"/>
      <c r="CY700" s="137"/>
      <c r="CZ700" s="137"/>
      <c r="DA700" s="137"/>
      <c r="DB700" s="34"/>
    </row>
    <row r="701" spans="1:106" s="60" customFormat="1" x14ac:dyDescent="0.25">
      <c r="A701" s="64"/>
      <c r="B701" s="271" t="s">
        <v>52</v>
      </c>
      <c r="C701" s="164"/>
      <c r="D701" s="164">
        <v>41</v>
      </c>
      <c r="E701" s="64">
        <v>41</v>
      </c>
      <c r="F701" s="138"/>
      <c r="G701" s="175"/>
      <c r="H701" s="71"/>
      <c r="I701" s="176"/>
      <c r="J701" s="248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  <c r="AA701" s="137"/>
      <c r="AB701" s="137"/>
      <c r="AC701" s="137"/>
      <c r="AD701" s="137"/>
      <c r="AE701" s="137"/>
      <c r="AF701" s="137"/>
      <c r="AG701" s="137"/>
      <c r="AH701" s="137"/>
      <c r="AI701" s="137"/>
      <c r="AJ701" s="137"/>
      <c r="AK701" s="137"/>
      <c r="AL701" s="137"/>
      <c r="AM701" s="137"/>
      <c r="AN701" s="137"/>
      <c r="AO701" s="137"/>
      <c r="AP701" s="137"/>
      <c r="AQ701" s="137"/>
      <c r="AR701" s="137"/>
      <c r="AS701" s="137"/>
      <c r="AT701" s="137"/>
      <c r="AU701" s="137"/>
      <c r="AV701" s="137"/>
      <c r="AW701" s="137"/>
      <c r="AX701" s="137"/>
      <c r="AY701" s="137"/>
      <c r="AZ701" s="137"/>
      <c r="BA701" s="137"/>
      <c r="BB701" s="137"/>
      <c r="BC701" s="137"/>
      <c r="BD701" s="137"/>
      <c r="BE701" s="137"/>
      <c r="BF701" s="137"/>
      <c r="BG701" s="137"/>
      <c r="BH701" s="137"/>
      <c r="BI701" s="137"/>
      <c r="BJ701" s="137"/>
      <c r="BK701" s="137"/>
      <c r="BL701" s="137"/>
      <c r="BM701" s="137"/>
      <c r="BN701" s="137"/>
      <c r="BO701" s="137"/>
      <c r="BP701" s="137"/>
      <c r="BQ701" s="137"/>
      <c r="BR701" s="137"/>
      <c r="BS701" s="137"/>
      <c r="BT701" s="137"/>
      <c r="BU701" s="137"/>
      <c r="BV701" s="137"/>
      <c r="BW701" s="137"/>
      <c r="BX701" s="137"/>
      <c r="BY701" s="137"/>
      <c r="BZ701" s="137"/>
      <c r="CA701" s="137"/>
      <c r="CB701" s="137"/>
      <c r="CC701" s="137"/>
      <c r="CD701" s="137"/>
      <c r="CE701" s="137"/>
      <c r="CF701" s="137"/>
      <c r="CG701" s="137"/>
      <c r="CH701" s="137"/>
      <c r="CI701" s="137"/>
      <c r="CJ701" s="137"/>
      <c r="CK701" s="137"/>
      <c r="CL701" s="137"/>
      <c r="CM701" s="137"/>
      <c r="CN701" s="137"/>
      <c r="CO701" s="137"/>
      <c r="CP701" s="137"/>
      <c r="CQ701" s="137"/>
      <c r="CR701" s="137"/>
      <c r="CS701" s="137"/>
      <c r="CT701" s="137"/>
      <c r="CU701" s="137"/>
      <c r="CV701" s="137"/>
      <c r="CW701" s="137"/>
      <c r="CX701" s="137"/>
      <c r="CY701" s="137"/>
      <c r="CZ701" s="137"/>
      <c r="DA701" s="137"/>
      <c r="DB701" s="34"/>
    </row>
    <row r="702" spans="1:106" s="60" customFormat="1" x14ac:dyDescent="0.25">
      <c r="A702" s="64"/>
      <c r="B702" s="271" t="s">
        <v>50</v>
      </c>
      <c r="C702" s="164"/>
      <c r="D702" s="164">
        <v>0.5</v>
      </c>
      <c r="E702" s="64">
        <v>0.5</v>
      </c>
      <c r="F702" s="138"/>
      <c r="G702" s="175"/>
      <c r="H702" s="71"/>
      <c r="I702" s="176"/>
      <c r="J702" s="248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  <c r="AA702" s="137"/>
      <c r="AB702" s="137"/>
      <c r="AC702" s="137"/>
      <c r="AD702" s="137"/>
      <c r="AE702" s="137"/>
      <c r="AF702" s="137"/>
      <c r="AG702" s="137"/>
      <c r="AH702" s="137"/>
      <c r="AI702" s="137"/>
      <c r="AJ702" s="137"/>
      <c r="AK702" s="137"/>
      <c r="AL702" s="137"/>
      <c r="AM702" s="137"/>
      <c r="AN702" s="137"/>
      <c r="AO702" s="137"/>
      <c r="AP702" s="137"/>
      <c r="AQ702" s="137"/>
      <c r="AR702" s="137"/>
      <c r="AS702" s="137"/>
      <c r="AT702" s="137"/>
      <c r="AU702" s="137"/>
      <c r="AV702" s="137"/>
      <c r="AW702" s="137"/>
      <c r="AX702" s="137"/>
      <c r="AY702" s="137"/>
      <c r="AZ702" s="137"/>
      <c r="BA702" s="137"/>
      <c r="BB702" s="137"/>
      <c r="BC702" s="137"/>
      <c r="BD702" s="137"/>
      <c r="BE702" s="137"/>
      <c r="BF702" s="137"/>
      <c r="BG702" s="137"/>
      <c r="BH702" s="137"/>
      <c r="BI702" s="137"/>
      <c r="BJ702" s="137"/>
      <c r="BK702" s="137"/>
      <c r="BL702" s="137"/>
      <c r="BM702" s="137"/>
      <c r="BN702" s="137"/>
      <c r="BO702" s="137"/>
      <c r="BP702" s="137"/>
      <c r="BQ702" s="137"/>
      <c r="BR702" s="137"/>
      <c r="BS702" s="137"/>
      <c r="BT702" s="137"/>
      <c r="BU702" s="137"/>
      <c r="BV702" s="137"/>
      <c r="BW702" s="137"/>
      <c r="BX702" s="137"/>
      <c r="BY702" s="137"/>
      <c r="BZ702" s="137"/>
      <c r="CA702" s="137"/>
      <c r="CB702" s="137"/>
      <c r="CC702" s="137"/>
      <c r="CD702" s="137"/>
      <c r="CE702" s="137"/>
      <c r="CF702" s="137"/>
      <c r="CG702" s="137"/>
      <c r="CH702" s="137"/>
      <c r="CI702" s="137"/>
      <c r="CJ702" s="137"/>
      <c r="CK702" s="137"/>
      <c r="CL702" s="137"/>
      <c r="CM702" s="137"/>
      <c r="CN702" s="137"/>
      <c r="CO702" s="137"/>
      <c r="CP702" s="137"/>
      <c r="CQ702" s="137"/>
      <c r="CR702" s="137"/>
      <c r="CS702" s="137"/>
      <c r="CT702" s="137"/>
      <c r="CU702" s="137"/>
      <c r="CV702" s="137"/>
      <c r="CW702" s="137"/>
      <c r="CX702" s="137"/>
      <c r="CY702" s="137"/>
      <c r="CZ702" s="137"/>
      <c r="DA702" s="137"/>
      <c r="DB702" s="34"/>
    </row>
    <row r="703" spans="1:106" s="60" customFormat="1" x14ac:dyDescent="0.25">
      <c r="A703" s="64"/>
      <c r="B703" s="271" t="s">
        <v>109</v>
      </c>
      <c r="C703" s="164"/>
      <c r="D703" s="164">
        <v>1.07</v>
      </c>
      <c r="E703" s="64">
        <v>0.9</v>
      </c>
      <c r="F703" s="138"/>
      <c r="G703" s="175"/>
      <c r="H703" s="71"/>
      <c r="I703" s="176"/>
      <c r="J703" s="248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  <c r="AA703" s="137"/>
      <c r="AB703" s="137"/>
      <c r="AC703" s="137"/>
      <c r="AD703" s="137"/>
      <c r="AE703" s="137"/>
      <c r="AF703" s="137"/>
      <c r="AG703" s="137"/>
      <c r="AH703" s="137"/>
      <c r="AI703" s="137"/>
      <c r="AJ703" s="137"/>
      <c r="AK703" s="137"/>
      <c r="AL703" s="137"/>
      <c r="AM703" s="137"/>
      <c r="AN703" s="137"/>
      <c r="AO703" s="137"/>
      <c r="AP703" s="137"/>
      <c r="AQ703" s="137"/>
      <c r="AR703" s="137"/>
      <c r="AS703" s="137"/>
      <c r="AT703" s="137"/>
      <c r="AU703" s="137"/>
      <c r="AV703" s="137"/>
      <c r="AW703" s="137"/>
      <c r="AX703" s="137"/>
      <c r="AY703" s="137"/>
      <c r="AZ703" s="137"/>
      <c r="BA703" s="137"/>
      <c r="BB703" s="137"/>
      <c r="BC703" s="137"/>
      <c r="BD703" s="137"/>
      <c r="BE703" s="137"/>
      <c r="BF703" s="137"/>
      <c r="BG703" s="137"/>
      <c r="BH703" s="137"/>
      <c r="BI703" s="137"/>
      <c r="BJ703" s="137"/>
      <c r="BK703" s="137"/>
      <c r="BL703" s="137"/>
      <c r="BM703" s="137"/>
      <c r="BN703" s="137"/>
      <c r="BO703" s="137"/>
      <c r="BP703" s="137"/>
      <c r="BQ703" s="137"/>
      <c r="BR703" s="137"/>
      <c r="BS703" s="137"/>
      <c r="BT703" s="137"/>
      <c r="BU703" s="137"/>
      <c r="BV703" s="137"/>
      <c r="BW703" s="137"/>
      <c r="BX703" s="137"/>
      <c r="BY703" s="137"/>
      <c r="BZ703" s="137"/>
      <c r="CA703" s="137"/>
      <c r="CB703" s="137"/>
      <c r="CC703" s="137"/>
      <c r="CD703" s="137"/>
      <c r="CE703" s="137"/>
      <c r="CF703" s="137"/>
      <c r="CG703" s="137"/>
      <c r="CH703" s="137"/>
      <c r="CI703" s="137"/>
      <c r="CJ703" s="137"/>
      <c r="CK703" s="137"/>
      <c r="CL703" s="137"/>
      <c r="CM703" s="137"/>
      <c r="CN703" s="137"/>
      <c r="CO703" s="137"/>
      <c r="CP703" s="137"/>
      <c r="CQ703" s="137"/>
      <c r="CR703" s="137"/>
      <c r="CS703" s="137"/>
      <c r="CT703" s="137"/>
      <c r="CU703" s="137"/>
      <c r="CV703" s="137"/>
      <c r="CW703" s="137"/>
      <c r="CX703" s="137"/>
      <c r="CY703" s="137"/>
      <c r="CZ703" s="137"/>
      <c r="DA703" s="137"/>
      <c r="DB703" s="34"/>
    </row>
    <row r="704" spans="1:106" s="60" customFormat="1" x14ac:dyDescent="0.25">
      <c r="A704" s="64"/>
      <c r="B704" s="271" t="s">
        <v>32</v>
      </c>
      <c r="C704" s="164"/>
      <c r="D704" s="164">
        <v>3.75</v>
      </c>
      <c r="E704" s="64">
        <v>3</v>
      </c>
      <c r="F704" s="138"/>
      <c r="G704" s="175"/>
      <c r="H704" s="71"/>
      <c r="I704" s="176"/>
      <c r="J704" s="248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  <c r="AA704" s="137"/>
      <c r="AB704" s="137"/>
      <c r="AC704" s="137"/>
      <c r="AD704" s="137"/>
      <c r="AE704" s="137"/>
      <c r="AF704" s="137"/>
      <c r="AG704" s="137"/>
      <c r="AH704" s="137"/>
      <c r="AI704" s="137"/>
      <c r="AJ704" s="137"/>
      <c r="AK704" s="137"/>
      <c r="AL704" s="137"/>
      <c r="AM704" s="137"/>
      <c r="AN704" s="137"/>
      <c r="AO704" s="137"/>
      <c r="AP704" s="137"/>
      <c r="AQ704" s="137"/>
      <c r="AR704" s="137"/>
      <c r="AS704" s="137"/>
      <c r="AT704" s="137"/>
      <c r="AU704" s="137"/>
      <c r="AV704" s="137"/>
      <c r="AW704" s="137"/>
      <c r="AX704" s="137"/>
      <c r="AY704" s="137"/>
      <c r="AZ704" s="137"/>
      <c r="BA704" s="137"/>
      <c r="BB704" s="137"/>
      <c r="BC704" s="137"/>
      <c r="BD704" s="137"/>
      <c r="BE704" s="137"/>
      <c r="BF704" s="137"/>
      <c r="BG704" s="137"/>
      <c r="BH704" s="137"/>
      <c r="BI704" s="137"/>
      <c r="BJ704" s="137"/>
      <c r="BK704" s="137"/>
      <c r="BL704" s="137"/>
      <c r="BM704" s="137"/>
      <c r="BN704" s="137"/>
      <c r="BO704" s="137"/>
      <c r="BP704" s="137"/>
      <c r="BQ704" s="137"/>
      <c r="BR704" s="137"/>
      <c r="BS704" s="137"/>
      <c r="BT704" s="137"/>
      <c r="BU704" s="137"/>
      <c r="BV704" s="137"/>
      <c r="BW704" s="137"/>
      <c r="BX704" s="137"/>
      <c r="BY704" s="137"/>
      <c r="BZ704" s="137"/>
      <c r="CA704" s="137"/>
      <c r="CB704" s="137"/>
      <c r="CC704" s="137"/>
      <c r="CD704" s="137"/>
      <c r="CE704" s="137"/>
      <c r="CF704" s="137"/>
      <c r="CG704" s="137"/>
      <c r="CH704" s="137"/>
      <c r="CI704" s="137"/>
      <c r="CJ704" s="137"/>
      <c r="CK704" s="137"/>
      <c r="CL704" s="137"/>
      <c r="CM704" s="137"/>
      <c r="CN704" s="137"/>
      <c r="CO704" s="137"/>
      <c r="CP704" s="137"/>
      <c r="CQ704" s="137"/>
      <c r="CR704" s="137"/>
      <c r="CS704" s="137"/>
      <c r="CT704" s="137"/>
      <c r="CU704" s="137"/>
      <c r="CV704" s="137"/>
      <c r="CW704" s="137"/>
      <c r="CX704" s="137"/>
      <c r="CY704" s="137"/>
      <c r="CZ704" s="137"/>
      <c r="DA704" s="137"/>
      <c r="DB704" s="34"/>
    </row>
    <row r="705" spans="1:106" s="60" customFormat="1" x14ac:dyDescent="0.25">
      <c r="A705" s="64"/>
      <c r="B705" s="271" t="s">
        <v>39</v>
      </c>
      <c r="C705" s="164"/>
      <c r="D705" s="164">
        <v>0.8</v>
      </c>
      <c r="E705" s="64">
        <v>0.8</v>
      </c>
      <c r="F705" s="138"/>
      <c r="G705" s="175"/>
      <c r="H705" s="71"/>
      <c r="I705" s="176"/>
      <c r="J705" s="248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  <c r="AA705" s="137"/>
      <c r="AB705" s="137"/>
      <c r="AC705" s="137"/>
      <c r="AD705" s="137"/>
      <c r="AE705" s="137"/>
      <c r="AF705" s="137"/>
      <c r="AG705" s="137"/>
      <c r="AH705" s="137"/>
      <c r="AI705" s="137"/>
      <c r="AJ705" s="137"/>
      <c r="AK705" s="137"/>
      <c r="AL705" s="137"/>
      <c r="AM705" s="137"/>
      <c r="AN705" s="137"/>
      <c r="AO705" s="137"/>
      <c r="AP705" s="137"/>
      <c r="AQ705" s="137"/>
      <c r="AR705" s="137"/>
      <c r="AS705" s="137"/>
      <c r="AT705" s="137"/>
      <c r="AU705" s="137"/>
      <c r="AV705" s="137"/>
      <c r="AW705" s="137"/>
      <c r="AX705" s="137"/>
      <c r="AY705" s="137"/>
      <c r="AZ705" s="137"/>
      <c r="BA705" s="137"/>
      <c r="BB705" s="137"/>
      <c r="BC705" s="137"/>
      <c r="BD705" s="137"/>
      <c r="BE705" s="137"/>
      <c r="BF705" s="137"/>
      <c r="BG705" s="137"/>
      <c r="BH705" s="137"/>
      <c r="BI705" s="137"/>
      <c r="BJ705" s="137"/>
      <c r="BK705" s="137"/>
      <c r="BL705" s="137"/>
      <c r="BM705" s="137"/>
      <c r="BN705" s="137"/>
      <c r="BO705" s="137"/>
      <c r="BP705" s="137"/>
      <c r="BQ705" s="137"/>
      <c r="BR705" s="137"/>
      <c r="BS705" s="137"/>
      <c r="BT705" s="137"/>
      <c r="BU705" s="137"/>
      <c r="BV705" s="137"/>
      <c r="BW705" s="137"/>
      <c r="BX705" s="137"/>
      <c r="BY705" s="137"/>
      <c r="BZ705" s="137"/>
      <c r="CA705" s="137"/>
      <c r="CB705" s="137"/>
      <c r="CC705" s="137"/>
      <c r="CD705" s="137"/>
      <c r="CE705" s="137"/>
      <c r="CF705" s="137"/>
      <c r="CG705" s="137"/>
      <c r="CH705" s="137"/>
      <c r="CI705" s="137"/>
      <c r="CJ705" s="137"/>
      <c r="CK705" s="137"/>
      <c r="CL705" s="137"/>
      <c r="CM705" s="137"/>
      <c r="CN705" s="137"/>
      <c r="CO705" s="137"/>
      <c r="CP705" s="137"/>
      <c r="CQ705" s="137"/>
      <c r="CR705" s="137"/>
      <c r="CS705" s="137"/>
      <c r="CT705" s="137"/>
      <c r="CU705" s="137"/>
      <c r="CV705" s="137"/>
      <c r="CW705" s="137"/>
      <c r="CX705" s="137"/>
      <c r="CY705" s="137"/>
      <c r="CZ705" s="137"/>
      <c r="DA705" s="137"/>
      <c r="DB705" s="34"/>
    </row>
    <row r="706" spans="1:106" s="26" customFormat="1" x14ac:dyDescent="0.25">
      <c r="A706" s="85" t="s">
        <v>296</v>
      </c>
      <c r="B706" s="72"/>
      <c r="C706" s="86" t="s">
        <v>249</v>
      </c>
      <c r="D706" s="103"/>
      <c r="E706" s="86"/>
      <c r="F706" s="111">
        <v>1.0999999999999999E-2</v>
      </c>
      <c r="G706" s="86">
        <v>1E-3</v>
      </c>
      <c r="H706" s="103">
        <v>5.1680000000000001</v>
      </c>
      <c r="I706" s="111">
        <v>21</v>
      </c>
      <c r="J706" s="110" t="s">
        <v>287</v>
      </c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  <c r="AA706" s="69"/>
      <c r="AB706" s="69"/>
      <c r="AC706" s="69"/>
      <c r="AD706" s="69"/>
      <c r="AE706" s="69"/>
      <c r="AF706" s="69"/>
      <c r="AG706" s="69"/>
      <c r="AH706" s="69"/>
      <c r="AI706" s="69"/>
      <c r="AJ706" s="69"/>
      <c r="AK706" s="69"/>
      <c r="AL706" s="69"/>
      <c r="AM706" s="69"/>
      <c r="AN706" s="69"/>
      <c r="AO706" s="69"/>
      <c r="AP706" s="69"/>
      <c r="AQ706" s="69"/>
      <c r="AR706" s="69"/>
      <c r="AS706" s="69"/>
      <c r="AT706" s="69"/>
      <c r="AU706" s="69"/>
      <c r="AV706" s="69"/>
      <c r="AW706" s="69"/>
      <c r="AX706" s="69"/>
      <c r="AY706" s="69"/>
      <c r="AZ706" s="69"/>
      <c r="BA706" s="69"/>
      <c r="BB706" s="69"/>
      <c r="BC706" s="69"/>
      <c r="BD706" s="69"/>
      <c r="BE706" s="69"/>
      <c r="BF706" s="69"/>
      <c r="BG706" s="69"/>
      <c r="BH706" s="69"/>
      <c r="BI706" s="69"/>
      <c r="BJ706" s="69"/>
      <c r="BK706" s="69"/>
      <c r="BL706" s="69"/>
      <c r="BM706" s="69"/>
      <c r="BN706" s="69"/>
      <c r="BO706" s="69"/>
      <c r="BP706" s="69"/>
      <c r="BQ706" s="69"/>
      <c r="BR706" s="69"/>
      <c r="BS706" s="69"/>
      <c r="BT706" s="69"/>
      <c r="BU706" s="69"/>
      <c r="BV706" s="69"/>
      <c r="BW706" s="69"/>
      <c r="BX706" s="69"/>
      <c r="BY706" s="69"/>
      <c r="BZ706" s="69"/>
      <c r="CA706" s="69"/>
      <c r="CB706" s="69"/>
      <c r="CC706" s="69"/>
      <c r="CD706" s="69"/>
      <c r="CE706" s="69"/>
      <c r="CF706" s="69"/>
      <c r="CG706" s="69"/>
      <c r="CH706" s="69"/>
      <c r="CI706" s="69"/>
      <c r="CJ706" s="69"/>
      <c r="CK706" s="69"/>
      <c r="CL706" s="69"/>
      <c r="CM706" s="69"/>
      <c r="CN706" s="69"/>
      <c r="CO706" s="69"/>
      <c r="CP706" s="69"/>
      <c r="CQ706" s="69"/>
      <c r="CR706" s="69"/>
      <c r="CS706" s="69"/>
      <c r="CT706" s="69"/>
      <c r="CU706" s="69"/>
      <c r="CV706" s="69"/>
      <c r="CW706" s="69"/>
      <c r="CX706" s="69"/>
      <c r="CY706" s="69"/>
      <c r="CZ706" s="69"/>
      <c r="DA706" s="69"/>
    </row>
    <row r="707" spans="1:106" s="26" customFormat="1" x14ac:dyDescent="0.25">
      <c r="A707" s="85"/>
      <c r="B707" s="72" t="s">
        <v>288</v>
      </c>
      <c r="C707" s="86"/>
      <c r="D707" s="103">
        <v>2.7</v>
      </c>
      <c r="E707" s="86">
        <v>2.7</v>
      </c>
      <c r="F707" s="111"/>
      <c r="G707" s="86"/>
      <c r="H707" s="103"/>
      <c r="I707" s="111"/>
      <c r="J707" s="110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  <c r="AA707" s="69"/>
      <c r="AB707" s="69"/>
      <c r="AC707" s="69"/>
      <c r="AD707" s="69"/>
      <c r="AE707" s="69"/>
      <c r="AF707" s="69"/>
      <c r="AG707" s="69"/>
      <c r="AH707" s="69"/>
      <c r="AI707" s="69"/>
      <c r="AJ707" s="69"/>
      <c r="AK707" s="69"/>
      <c r="AL707" s="69"/>
      <c r="AM707" s="69"/>
      <c r="AN707" s="69"/>
      <c r="AO707" s="69"/>
      <c r="AP707" s="69"/>
      <c r="AQ707" s="69"/>
      <c r="AR707" s="69"/>
      <c r="AS707" s="69"/>
      <c r="AT707" s="69"/>
      <c r="AU707" s="69"/>
      <c r="AV707" s="69"/>
      <c r="AW707" s="69"/>
      <c r="AX707" s="69"/>
      <c r="AY707" s="69"/>
      <c r="AZ707" s="69"/>
      <c r="BA707" s="69"/>
      <c r="BB707" s="69"/>
      <c r="BC707" s="69"/>
      <c r="BD707" s="69"/>
      <c r="BE707" s="69"/>
      <c r="BF707" s="69"/>
      <c r="BG707" s="69"/>
      <c r="BH707" s="69"/>
      <c r="BI707" s="69"/>
      <c r="BJ707" s="69"/>
      <c r="BK707" s="69"/>
      <c r="BL707" s="69"/>
      <c r="BM707" s="69"/>
      <c r="BN707" s="69"/>
      <c r="BO707" s="69"/>
      <c r="BP707" s="69"/>
      <c r="BQ707" s="69"/>
      <c r="BR707" s="69"/>
      <c r="BS707" s="69"/>
      <c r="BT707" s="69"/>
      <c r="BU707" s="69"/>
      <c r="BV707" s="69"/>
      <c r="BW707" s="69"/>
      <c r="BX707" s="69"/>
      <c r="BY707" s="69"/>
      <c r="BZ707" s="69"/>
      <c r="CA707" s="69"/>
      <c r="CB707" s="69"/>
      <c r="CC707" s="69"/>
      <c r="CD707" s="69"/>
      <c r="CE707" s="69"/>
      <c r="CF707" s="69"/>
      <c r="CG707" s="69"/>
      <c r="CH707" s="69"/>
      <c r="CI707" s="69"/>
      <c r="CJ707" s="69"/>
      <c r="CK707" s="69"/>
      <c r="CL707" s="69"/>
      <c r="CM707" s="69"/>
      <c r="CN707" s="69"/>
      <c r="CO707" s="69"/>
      <c r="CP707" s="69"/>
      <c r="CQ707" s="69"/>
      <c r="CR707" s="69"/>
      <c r="CS707" s="69"/>
      <c r="CT707" s="69"/>
      <c r="CU707" s="69"/>
      <c r="CV707" s="69"/>
      <c r="CW707" s="69"/>
      <c r="CX707" s="69"/>
      <c r="CY707" s="69"/>
      <c r="CZ707" s="69"/>
      <c r="DA707" s="69"/>
    </row>
    <row r="708" spans="1:106" s="26" customFormat="1" x14ac:dyDescent="0.25">
      <c r="A708" s="85"/>
      <c r="B708" s="72" t="s">
        <v>18</v>
      </c>
      <c r="C708" s="86"/>
      <c r="D708" s="103">
        <v>5</v>
      </c>
      <c r="E708" s="86">
        <v>5</v>
      </c>
      <c r="F708" s="111"/>
      <c r="G708" s="86"/>
      <c r="H708" s="111"/>
      <c r="I708" s="111"/>
      <c r="J708" s="110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  <c r="AA708" s="69"/>
      <c r="AB708" s="69"/>
      <c r="AC708" s="69"/>
      <c r="AD708" s="69"/>
      <c r="AE708" s="69"/>
      <c r="AF708" s="69"/>
      <c r="AG708" s="69"/>
      <c r="AH708" s="69"/>
      <c r="AI708" s="69"/>
      <c r="AJ708" s="69"/>
      <c r="AK708" s="69"/>
      <c r="AL708" s="69"/>
      <c r="AM708" s="69"/>
      <c r="AN708" s="69"/>
      <c r="AO708" s="69"/>
      <c r="AP708" s="69"/>
      <c r="AQ708" s="69"/>
      <c r="AR708" s="69"/>
      <c r="AS708" s="69"/>
      <c r="AT708" s="69"/>
      <c r="AU708" s="69"/>
      <c r="AV708" s="69"/>
      <c r="AW708" s="69"/>
      <c r="AX708" s="69"/>
      <c r="AY708" s="69"/>
      <c r="AZ708" s="69"/>
      <c r="BA708" s="69"/>
      <c r="BB708" s="69"/>
      <c r="BC708" s="69"/>
      <c r="BD708" s="69"/>
      <c r="BE708" s="69"/>
      <c r="BF708" s="69"/>
      <c r="BG708" s="69"/>
      <c r="BH708" s="69"/>
      <c r="BI708" s="69"/>
      <c r="BJ708" s="69"/>
      <c r="BK708" s="69"/>
      <c r="BL708" s="69"/>
      <c r="BM708" s="69"/>
      <c r="BN708" s="69"/>
      <c r="BO708" s="69"/>
      <c r="BP708" s="69"/>
      <c r="BQ708" s="69"/>
      <c r="BR708" s="69"/>
      <c r="BS708" s="69"/>
      <c r="BT708" s="69"/>
      <c r="BU708" s="69"/>
      <c r="BV708" s="69"/>
      <c r="BW708" s="69"/>
      <c r="BX708" s="69"/>
      <c r="BY708" s="69"/>
      <c r="BZ708" s="69"/>
      <c r="CA708" s="69"/>
      <c r="CB708" s="69"/>
      <c r="CC708" s="69"/>
      <c r="CD708" s="69"/>
      <c r="CE708" s="69"/>
      <c r="CF708" s="69"/>
      <c r="CG708" s="69"/>
      <c r="CH708" s="69"/>
      <c r="CI708" s="69"/>
      <c r="CJ708" s="69"/>
      <c r="CK708" s="69"/>
      <c r="CL708" s="69"/>
      <c r="CM708" s="69"/>
      <c r="CN708" s="69"/>
      <c r="CO708" s="69"/>
      <c r="CP708" s="69"/>
      <c r="CQ708" s="69"/>
      <c r="CR708" s="69"/>
      <c r="CS708" s="69"/>
      <c r="CT708" s="69"/>
      <c r="CU708" s="69"/>
      <c r="CV708" s="69"/>
      <c r="CW708" s="69"/>
      <c r="CX708" s="69"/>
      <c r="CY708" s="69"/>
      <c r="CZ708" s="69"/>
      <c r="DA708" s="69"/>
    </row>
    <row r="709" spans="1:106" s="26" customFormat="1" x14ac:dyDescent="0.25">
      <c r="A709" s="85"/>
      <c r="B709" s="72" t="s">
        <v>17</v>
      </c>
      <c r="C709" s="86"/>
      <c r="D709" s="86">
        <v>180</v>
      </c>
      <c r="E709" s="86">
        <v>180</v>
      </c>
      <c r="F709" s="86"/>
      <c r="G709" s="103"/>
      <c r="H709" s="86"/>
      <c r="I709" s="103"/>
      <c r="J709" s="110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  <c r="AA709" s="69"/>
      <c r="AB709" s="69"/>
      <c r="AC709" s="69"/>
      <c r="AD709" s="69"/>
      <c r="AE709" s="69"/>
      <c r="AF709" s="69"/>
      <c r="AG709" s="69"/>
      <c r="AH709" s="69"/>
      <c r="AI709" s="69"/>
      <c r="AJ709" s="69"/>
      <c r="AK709" s="69"/>
      <c r="AL709" s="69"/>
      <c r="AM709" s="69"/>
      <c r="AN709" s="69"/>
      <c r="AO709" s="69"/>
      <c r="AP709" s="69"/>
      <c r="AQ709" s="69"/>
      <c r="AR709" s="69"/>
      <c r="AS709" s="69"/>
      <c r="AT709" s="69"/>
      <c r="AU709" s="69"/>
      <c r="AV709" s="69"/>
      <c r="AW709" s="69"/>
      <c r="AX709" s="69"/>
      <c r="AY709" s="69"/>
      <c r="AZ709" s="69"/>
      <c r="BA709" s="69"/>
      <c r="BB709" s="69"/>
      <c r="BC709" s="69"/>
      <c r="BD709" s="69"/>
      <c r="BE709" s="69"/>
      <c r="BF709" s="69"/>
      <c r="BG709" s="69"/>
      <c r="BH709" s="69"/>
      <c r="BI709" s="69"/>
      <c r="BJ709" s="69"/>
      <c r="BK709" s="69"/>
      <c r="BL709" s="69"/>
      <c r="BM709" s="69"/>
      <c r="BN709" s="69"/>
      <c r="BO709" s="69"/>
      <c r="BP709" s="69"/>
      <c r="BQ709" s="69"/>
      <c r="BR709" s="69"/>
      <c r="BS709" s="69"/>
      <c r="BT709" s="69"/>
      <c r="BU709" s="69"/>
      <c r="BV709" s="69"/>
      <c r="BW709" s="69"/>
      <c r="BX709" s="69"/>
      <c r="BY709" s="69"/>
      <c r="BZ709" s="69"/>
      <c r="CA709" s="69"/>
      <c r="CB709" s="69"/>
      <c r="CC709" s="69"/>
      <c r="CD709" s="69"/>
      <c r="CE709" s="69"/>
      <c r="CF709" s="69"/>
      <c r="CG709" s="69"/>
      <c r="CH709" s="69"/>
      <c r="CI709" s="69"/>
      <c r="CJ709" s="69"/>
      <c r="CK709" s="69"/>
      <c r="CL709" s="69"/>
      <c r="CM709" s="69"/>
      <c r="CN709" s="69"/>
      <c r="CO709" s="69"/>
      <c r="CP709" s="69"/>
      <c r="CQ709" s="69"/>
      <c r="CR709" s="69"/>
      <c r="CS709" s="69"/>
      <c r="CT709" s="69"/>
      <c r="CU709" s="69"/>
      <c r="CV709" s="69"/>
      <c r="CW709" s="69"/>
      <c r="CX709" s="69"/>
      <c r="CY709" s="69"/>
      <c r="CZ709" s="69"/>
      <c r="DA709" s="69"/>
    </row>
    <row r="710" spans="1:106" ht="16.5" thickBot="1" x14ac:dyDescent="0.3">
      <c r="A710" s="85" t="s">
        <v>38</v>
      </c>
      <c r="C710" s="86">
        <v>20</v>
      </c>
      <c r="D710" s="88">
        <v>20</v>
      </c>
      <c r="E710" s="88">
        <v>20</v>
      </c>
      <c r="F710" s="88">
        <v>1.52</v>
      </c>
      <c r="G710" s="74">
        <v>0.16</v>
      </c>
      <c r="H710" s="88">
        <v>9.84</v>
      </c>
      <c r="I710" s="74">
        <v>47</v>
      </c>
      <c r="J710" s="110"/>
    </row>
    <row r="711" spans="1:106" ht="16.5" thickBot="1" x14ac:dyDescent="0.3">
      <c r="A711" s="100" t="s">
        <v>26</v>
      </c>
      <c r="B711" s="101"/>
      <c r="C711" s="102">
        <v>510</v>
      </c>
      <c r="D711" s="132"/>
      <c r="E711" s="83"/>
      <c r="F711" s="84">
        <f>SUM(F676:F710)</f>
        <v>17.000999999999998</v>
      </c>
      <c r="G711" s="84">
        <f t="shared" ref="G711:I711" si="8">SUM(G676:G710)</f>
        <v>18.611000000000001</v>
      </c>
      <c r="H711" s="84">
        <f t="shared" si="8"/>
        <v>74.50800000000001</v>
      </c>
      <c r="I711" s="84">
        <f t="shared" si="8"/>
        <v>536.1</v>
      </c>
      <c r="J711" s="211"/>
    </row>
    <row r="712" spans="1:106" ht="16.5" thickBot="1" x14ac:dyDescent="0.3">
      <c r="A712" s="154" t="s">
        <v>60</v>
      </c>
      <c r="B712" s="128"/>
      <c r="C712" s="129">
        <f>C638+C641+C674+C711</f>
        <v>1647.5</v>
      </c>
      <c r="D712" s="153"/>
      <c r="E712" s="130"/>
      <c r="F712" s="155">
        <f>F642+F674+F711</f>
        <v>50.011000000000003</v>
      </c>
      <c r="G712" s="155">
        <f>G642+G674+G711</f>
        <v>54.051000000000002</v>
      </c>
      <c r="H712" s="155">
        <f>H642+H674+H711</f>
        <v>232.52799999999999</v>
      </c>
      <c r="I712" s="155">
        <f>I642+I674+I711</f>
        <v>1617.3000000000002</v>
      </c>
      <c r="J712" s="212"/>
    </row>
    <row r="713" spans="1:106" ht="16.5" thickBot="1" x14ac:dyDescent="0.3">
      <c r="A713" s="72" t="s">
        <v>115</v>
      </c>
      <c r="I713" s="153"/>
      <c r="J713" s="128"/>
    </row>
    <row r="714" spans="1:106" ht="22.5" customHeight="1" x14ac:dyDescent="0.25">
      <c r="A714" s="295" t="s">
        <v>224</v>
      </c>
      <c r="B714" s="296"/>
      <c r="C714" s="288" t="s">
        <v>220</v>
      </c>
      <c r="D714" s="285" t="s">
        <v>3</v>
      </c>
      <c r="E714" s="75" t="s">
        <v>3</v>
      </c>
      <c r="F714" s="829" t="s">
        <v>221</v>
      </c>
      <c r="G714" s="830"/>
      <c r="H714" s="831"/>
      <c r="I714" s="285" t="s">
        <v>4</v>
      </c>
      <c r="J714" s="211" t="s">
        <v>222</v>
      </c>
    </row>
    <row r="715" spans="1:106" ht="16.5" thickBot="1" x14ac:dyDescent="0.3">
      <c r="A715" s="291" t="s">
        <v>223</v>
      </c>
      <c r="B715" s="292"/>
      <c r="C715" s="289"/>
      <c r="D715" s="76" t="s">
        <v>5</v>
      </c>
      <c r="E715" s="77" t="s">
        <v>5</v>
      </c>
      <c r="F715" s="78"/>
      <c r="G715" s="79"/>
      <c r="H715" s="80"/>
      <c r="I715" s="76" t="s">
        <v>6</v>
      </c>
      <c r="J715" s="110"/>
    </row>
    <row r="716" spans="1:106" ht="16.5" thickBot="1" x14ac:dyDescent="0.3">
      <c r="A716" s="293"/>
      <c r="B716" s="294"/>
      <c r="C716" s="290"/>
      <c r="D716" s="83" t="s">
        <v>7</v>
      </c>
      <c r="E716" s="83" t="s">
        <v>8</v>
      </c>
      <c r="F716" s="83" t="s">
        <v>9</v>
      </c>
      <c r="G716" s="83" t="s">
        <v>10</v>
      </c>
      <c r="H716" s="84" t="s">
        <v>11</v>
      </c>
      <c r="I716" s="84" t="s">
        <v>12</v>
      </c>
      <c r="J716" s="212"/>
    </row>
    <row r="717" spans="1:106" x14ac:dyDescent="0.25">
      <c r="A717" s="105"/>
      <c r="B717" s="106" t="s">
        <v>13</v>
      </c>
      <c r="C717" s="107"/>
      <c r="D717" s="286"/>
      <c r="E717" s="108"/>
      <c r="F717" s="285"/>
      <c r="G717" s="75"/>
      <c r="H717" s="286"/>
      <c r="I717" s="285"/>
      <c r="J717" s="211"/>
    </row>
    <row r="718" spans="1:106" s="26" customFormat="1" x14ac:dyDescent="0.25">
      <c r="A718" s="85" t="s">
        <v>182</v>
      </c>
      <c r="B718" s="196"/>
      <c r="C718" s="220" t="s">
        <v>372</v>
      </c>
      <c r="D718" s="221"/>
      <c r="E718" s="88"/>
      <c r="F718" s="277">
        <v>7.3</v>
      </c>
      <c r="G718" s="242">
        <v>7.42</v>
      </c>
      <c r="H718" s="306">
        <v>22.8</v>
      </c>
      <c r="I718" s="306">
        <v>187.2</v>
      </c>
      <c r="J718" s="133" t="s">
        <v>89</v>
      </c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  <c r="AA718" s="69"/>
      <c r="AB718" s="69"/>
      <c r="AC718" s="69"/>
      <c r="AD718" s="69"/>
      <c r="AE718" s="69"/>
      <c r="AF718" s="69"/>
      <c r="AG718" s="69"/>
      <c r="AH718" s="69"/>
      <c r="AI718" s="69"/>
      <c r="AJ718" s="69"/>
      <c r="AK718" s="69"/>
      <c r="AL718" s="69"/>
      <c r="AM718" s="69"/>
      <c r="AN718" s="69"/>
      <c r="AO718" s="69"/>
      <c r="AP718" s="69"/>
      <c r="AQ718" s="69"/>
      <c r="AR718" s="69"/>
      <c r="AS718" s="69"/>
      <c r="AT718" s="69"/>
      <c r="AU718" s="69"/>
      <c r="AV718" s="69"/>
      <c r="AW718" s="69"/>
      <c r="AX718" s="69"/>
      <c r="AY718" s="69"/>
      <c r="AZ718" s="69"/>
      <c r="BA718" s="69"/>
      <c r="BB718" s="69"/>
      <c r="BC718" s="69"/>
      <c r="BD718" s="69"/>
      <c r="BE718" s="69"/>
      <c r="BF718" s="69"/>
      <c r="BG718" s="69"/>
      <c r="BH718" s="69"/>
      <c r="BI718" s="69"/>
      <c r="BJ718" s="69"/>
      <c r="BK718" s="69"/>
      <c r="BL718" s="69"/>
      <c r="BM718" s="69"/>
      <c r="BN718" s="69"/>
      <c r="BO718" s="69"/>
      <c r="BP718" s="69"/>
      <c r="BQ718" s="69"/>
      <c r="BR718" s="69"/>
      <c r="BS718" s="69"/>
      <c r="BT718" s="69"/>
      <c r="BU718" s="69"/>
      <c r="BV718" s="69"/>
      <c r="BW718" s="69"/>
      <c r="BX718" s="69"/>
      <c r="BY718" s="69"/>
      <c r="BZ718" s="69"/>
      <c r="CA718" s="69"/>
      <c r="CB718" s="69"/>
      <c r="CC718" s="69"/>
      <c r="CD718" s="69"/>
      <c r="CE718" s="69"/>
      <c r="CF718" s="69"/>
      <c r="CG718" s="69"/>
      <c r="CH718" s="69"/>
      <c r="CI718" s="69"/>
      <c r="CJ718" s="69"/>
      <c r="CK718" s="69"/>
      <c r="CL718" s="69"/>
      <c r="CM718" s="69"/>
      <c r="CN718" s="69"/>
      <c r="CO718" s="69"/>
      <c r="CP718" s="69"/>
      <c r="CQ718" s="69"/>
      <c r="CR718" s="69"/>
      <c r="CS718" s="69"/>
      <c r="CT718" s="69"/>
      <c r="CU718" s="69"/>
      <c r="CV718" s="69"/>
      <c r="CW718" s="69"/>
      <c r="CX718" s="69"/>
      <c r="CY718" s="69"/>
      <c r="CZ718" s="69"/>
      <c r="DA718" s="69"/>
    </row>
    <row r="719" spans="1:106" s="26" customFormat="1" x14ac:dyDescent="0.25">
      <c r="A719" s="85"/>
      <c r="B719" s="230" t="s">
        <v>15</v>
      </c>
      <c r="C719" s="220"/>
      <c r="D719" s="87">
        <v>25</v>
      </c>
      <c r="E719" s="88">
        <v>25</v>
      </c>
      <c r="F719" s="87"/>
      <c r="G719" s="87"/>
      <c r="H719" s="87"/>
      <c r="I719" s="87"/>
      <c r="J719" s="110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  <c r="AA719" s="69"/>
      <c r="AB719" s="69"/>
      <c r="AC719" s="69"/>
      <c r="AD719" s="69"/>
      <c r="AE719" s="69"/>
      <c r="AF719" s="69"/>
      <c r="AG719" s="69"/>
      <c r="AH719" s="69"/>
      <c r="AI719" s="69"/>
      <c r="AJ719" s="69"/>
      <c r="AK719" s="69"/>
      <c r="AL719" s="69"/>
      <c r="AM719" s="69"/>
      <c r="AN719" s="69"/>
      <c r="AO719" s="69"/>
      <c r="AP719" s="69"/>
      <c r="AQ719" s="69"/>
      <c r="AR719" s="69"/>
      <c r="AS719" s="69"/>
      <c r="AT719" s="69"/>
      <c r="AU719" s="69"/>
      <c r="AV719" s="69"/>
      <c r="AW719" s="69"/>
      <c r="AX719" s="69"/>
      <c r="AY719" s="69"/>
      <c r="AZ719" s="69"/>
      <c r="BA719" s="69"/>
      <c r="BB719" s="69"/>
      <c r="BC719" s="69"/>
      <c r="BD719" s="69"/>
      <c r="BE719" s="69"/>
      <c r="BF719" s="69"/>
      <c r="BG719" s="69"/>
      <c r="BH719" s="69"/>
      <c r="BI719" s="69"/>
      <c r="BJ719" s="69"/>
      <c r="BK719" s="69"/>
      <c r="BL719" s="69"/>
      <c r="BM719" s="69"/>
      <c r="BN719" s="69"/>
      <c r="BO719" s="69"/>
      <c r="BP719" s="69"/>
      <c r="BQ719" s="69"/>
      <c r="BR719" s="69"/>
      <c r="BS719" s="69"/>
      <c r="BT719" s="69"/>
      <c r="BU719" s="69"/>
      <c r="BV719" s="69"/>
      <c r="BW719" s="69"/>
      <c r="BX719" s="69"/>
      <c r="BY719" s="69"/>
      <c r="BZ719" s="69"/>
      <c r="CA719" s="69"/>
      <c r="CB719" s="69"/>
      <c r="CC719" s="69"/>
      <c r="CD719" s="69"/>
      <c r="CE719" s="69"/>
      <c r="CF719" s="69"/>
      <c r="CG719" s="69"/>
      <c r="CH719" s="69"/>
      <c r="CI719" s="69"/>
      <c r="CJ719" s="69"/>
      <c r="CK719" s="69"/>
      <c r="CL719" s="69"/>
      <c r="CM719" s="69"/>
      <c r="CN719" s="69"/>
      <c r="CO719" s="69"/>
      <c r="CP719" s="69"/>
      <c r="CQ719" s="69"/>
      <c r="CR719" s="69"/>
      <c r="CS719" s="69"/>
      <c r="CT719" s="69"/>
      <c r="CU719" s="69"/>
      <c r="CV719" s="69"/>
      <c r="CW719" s="69"/>
      <c r="CX719" s="69"/>
      <c r="CY719" s="69"/>
      <c r="CZ719" s="69"/>
      <c r="DA719" s="69"/>
    </row>
    <row r="720" spans="1:106" s="26" customFormat="1" x14ac:dyDescent="0.25">
      <c r="A720" s="85"/>
      <c r="B720" s="227" t="s">
        <v>16</v>
      </c>
      <c r="C720" s="231"/>
      <c r="D720" s="87">
        <v>88</v>
      </c>
      <c r="E720" s="88">
        <v>88</v>
      </c>
      <c r="F720" s="87"/>
      <c r="G720" s="87"/>
      <c r="H720" s="88"/>
      <c r="I720" s="87"/>
      <c r="J720" s="110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  <c r="AA720" s="69"/>
      <c r="AB720" s="69"/>
      <c r="AC720" s="69"/>
      <c r="AD720" s="69"/>
      <c r="AE720" s="69"/>
      <c r="AF720" s="69"/>
      <c r="AG720" s="69"/>
      <c r="AH720" s="69"/>
      <c r="AI720" s="69"/>
      <c r="AJ720" s="69"/>
      <c r="AK720" s="69"/>
      <c r="AL720" s="69"/>
      <c r="AM720" s="69"/>
      <c r="AN720" s="69"/>
      <c r="AO720" s="69"/>
      <c r="AP720" s="69"/>
      <c r="AQ720" s="69"/>
      <c r="AR720" s="69"/>
      <c r="AS720" s="69"/>
      <c r="AT720" s="69"/>
      <c r="AU720" s="69"/>
      <c r="AV720" s="69"/>
      <c r="AW720" s="69"/>
      <c r="AX720" s="69"/>
      <c r="AY720" s="69"/>
      <c r="AZ720" s="69"/>
      <c r="BA720" s="69"/>
      <c r="BB720" s="69"/>
      <c r="BC720" s="69"/>
      <c r="BD720" s="69"/>
      <c r="BE720" s="69"/>
      <c r="BF720" s="69"/>
      <c r="BG720" s="69"/>
      <c r="BH720" s="69"/>
      <c r="BI720" s="69"/>
      <c r="BJ720" s="69"/>
      <c r="BK720" s="69"/>
      <c r="BL720" s="69"/>
      <c r="BM720" s="69"/>
      <c r="BN720" s="69"/>
      <c r="BO720" s="69"/>
      <c r="BP720" s="69"/>
      <c r="BQ720" s="69"/>
      <c r="BR720" s="69"/>
      <c r="BS720" s="69"/>
      <c r="BT720" s="69"/>
      <c r="BU720" s="69"/>
      <c r="BV720" s="69"/>
      <c r="BW720" s="69"/>
      <c r="BX720" s="69"/>
      <c r="BY720" s="69"/>
      <c r="BZ720" s="69"/>
      <c r="CA720" s="69"/>
      <c r="CB720" s="69"/>
      <c r="CC720" s="69"/>
      <c r="CD720" s="69"/>
      <c r="CE720" s="69"/>
      <c r="CF720" s="69"/>
      <c r="CG720" s="69"/>
      <c r="CH720" s="69"/>
      <c r="CI720" s="69"/>
      <c r="CJ720" s="69"/>
      <c r="CK720" s="69"/>
      <c r="CL720" s="69"/>
      <c r="CM720" s="69"/>
      <c r="CN720" s="69"/>
      <c r="CO720" s="69"/>
      <c r="CP720" s="69"/>
      <c r="CQ720" s="69"/>
      <c r="CR720" s="69"/>
      <c r="CS720" s="69"/>
      <c r="CT720" s="69"/>
      <c r="CU720" s="69"/>
      <c r="CV720" s="69"/>
      <c r="CW720" s="69"/>
      <c r="CX720" s="69"/>
      <c r="CY720" s="69"/>
      <c r="CZ720" s="69"/>
      <c r="DA720" s="69"/>
    </row>
    <row r="721" spans="1:106" s="26" customFormat="1" x14ac:dyDescent="0.25">
      <c r="A721" s="85"/>
      <c r="B721" s="227" t="s">
        <v>17</v>
      </c>
      <c r="C721" s="231"/>
      <c r="D721" s="87">
        <v>88</v>
      </c>
      <c r="E721" s="88">
        <v>88</v>
      </c>
      <c r="F721" s="87"/>
      <c r="G721" s="87"/>
      <c r="H721" s="88"/>
      <c r="I721" s="87"/>
      <c r="J721" s="110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  <c r="AA721" s="69"/>
      <c r="AB721" s="69"/>
      <c r="AC721" s="69"/>
      <c r="AD721" s="69"/>
      <c r="AE721" s="69"/>
      <c r="AF721" s="69"/>
      <c r="AG721" s="69"/>
      <c r="AH721" s="69"/>
      <c r="AI721" s="69"/>
      <c r="AJ721" s="69"/>
      <c r="AK721" s="69"/>
      <c r="AL721" s="69"/>
      <c r="AM721" s="69"/>
      <c r="AN721" s="69"/>
      <c r="AO721" s="69"/>
      <c r="AP721" s="69"/>
      <c r="AQ721" s="69"/>
      <c r="AR721" s="69"/>
      <c r="AS721" s="69"/>
      <c r="AT721" s="69"/>
      <c r="AU721" s="69"/>
      <c r="AV721" s="69"/>
      <c r="AW721" s="69"/>
      <c r="AX721" s="69"/>
      <c r="AY721" s="69"/>
      <c r="AZ721" s="69"/>
      <c r="BA721" s="69"/>
      <c r="BB721" s="69"/>
      <c r="BC721" s="69"/>
      <c r="BD721" s="69"/>
      <c r="BE721" s="69"/>
      <c r="BF721" s="69"/>
      <c r="BG721" s="69"/>
      <c r="BH721" s="69"/>
      <c r="BI721" s="69"/>
      <c r="BJ721" s="69"/>
      <c r="BK721" s="69"/>
      <c r="BL721" s="69"/>
      <c r="BM721" s="69"/>
      <c r="BN721" s="69"/>
      <c r="BO721" s="69"/>
      <c r="BP721" s="69"/>
      <c r="BQ721" s="69"/>
      <c r="BR721" s="69"/>
      <c r="BS721" s="69"/>
      <c r="BT721" s="69"/>
      <c r="BU721" s="69"/>
      <c r="BV721" s="69"/>
      <c r="BW721" s="69"/>
      <c r="BX721" s="69"/>
      <c r="BY721" s="69"/>
      <c r="BZ721" s="69"/>
      <c r="CA721" s="69"/>
      <c r="CB721" s="69"/>
      <c r="CC721" s="69"/>
      <c r="CD721" s="69"/>
      <c r="CE721" s="69"/>
      <c r="CF721" s="69"/>
      <c r="CG721" s="69"/>
      <c r="CH721" s="69"/>
      <c r="CI721" s="69"/>
      <c r="CJ721" s="69"/>
      <c r="CK721" s="69"/>
      <c r="CL721" s="69"/>
      <c r="CM721" s="69"/>
      <c r="CN721" s="69"/>
      <c r="CO721" s="69"/>
      <c r="CP721" s="69"/>
      <c r="CQ721" s="69"/>
      <c r="CR721" s="69"/>
      <c r="CS721" s="69"/>
      <c r="CT721" s="69"/>
      <c r="CU721" s="69"/>
      <c r="CV721" s="69"/>
      <c r="CW721" s="69"/>
      <c r="CX721" s="69"/>
      <c r="CY721" s="69"/>
      <c r="CZ721" s="69"/>
      <c r="DA721" s="69"/>
    </row>
    <row r="722" spans="1:106" s="26" customFormat="1" x14ac:dyDescent="0.25">
      <c r="A722" s="85"/>
      <c r="B722" s="227" t="s">
        <v>18</v>
      </c>
      <c r="C722" s="220"/>
      <c r="D722" s="87">
        <v>1</v>
      </c>
      <c r="E722" s="88">
        <v>1</v>
      </c>
      <c r="F722" s="87"/>
      <c r="G722" s="87"/>
      <c r="H722" s="88"/>
      <c r="I722" s="87"/>
      <c r="J722" s="110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  <c r="AA722" s="69"/>
      <c r="AB722" s="69"/>
      <c r="AC722" s="69"/>
      <c r="AD722" s="69"/>
      <c r="AE722" s="69"/>
      <c r="AF722" s="69"/>
      <c r="AG722" s="69"/>
      <c r="AH722" s="69"/>
      <c r="AI722" s="69"/>
      <c r="AJ722" s="69"/>
      <c r="AK722" s="69"/>
      <c r="AL722" s="69"/>
      <c r="AM722" s="69"/>
      <c r="AN722" s="69"/>
      <c r="AO722" s="69"/>
      <c r="AP722" s="69"/>
      <c r="AQ722" s="69"/>
      <c r="AR722" s="69"/>
      <c r="AS722" s="69"/>
      <c r="AT722" s="69"/>
      <c r="AU722" s="69"/>
      <c r="AV722" s="69"/>
      <c r="AW722" s="69"/>
      <c r="AX722" s="69"/>
      <c r="AY722" s="69"/>
      <c r="AZ722" s="69"/>
      <c r="BA722" s="69"/>
      <c r="BB722" s="69"/>
      <c r="BC722" s="69"/>
      <c r="BD722" s="69"/>
      <c r="BE722" s="69"/>
      <c r="BF722" s="69"/>
      <c r="BG722" s="69"/>
      <c r="BH722" s="69"/>
      <c r="BI722" s="69"/>
      <c r="BJ722" s="69"/>
      <c r="BK722" s="69"/>
      <c r="BL722" s="69"/>
      <c r="BM722" s="69"/>
      <c r="BN722" s="69"/>
      <c r="BO722" s="69"/>
      <c r="BP722" s="69"/>
      <c r="BQ722" s="69"/>
      <c r="BR722" s="69"/>
      <c r="BS722" s="69"/>
      <c r="BT722" s="69"/>
      <c r="BU722" s="69"/>
      <c r="BV722" s="69"/>
      <c r="BW722" s="69"/>
      <c r="BX722" s="69"/>
      <c r="BY722" s="69"/>
      <c r="BZ722" s="69"/>
      <c r="CA722" s="69"/>
      <c r="CB722" s="69"/>
      <c r="CC722" s="69"/>
      <c r="CD722" s="69"/>
      <c r="CE722" s="69"/>
      <c r="CF722" s="69"/>
      <c r="CG722" s="69"/>
      <c r="CH722" s="69"/>
      <c r="CI722" s="69"/>
      <c r="CJ722" s="69"/>
      <c r="CK722" s="69"/>
      <c r="CL722" s="69"/>
      <c r="CM722" s="69"/>
      <c r="CN722" s="69"/>
      <c r="CO722" s="69"/>
      <c r="CP722" s="69"/>
      <c r="CQ722" s="69"/>
      <c r="CR722" s="69"/>
      <c r="CS722" s="69"/>
      <c r="CT722" s="69"/>
      <c r="CU722" s="69"/>
      <c r="CV722" s="69"/>
      <c r="CW722" s="69"/>
      <c r="CX722" s="69"/>
      <c r="CY722" s="69"/>
      <c r="CZ722" s="69"/>
      <c r="DA722" s="69"/>
    </row>
    <row r="723" spans="1:106" s="26" customFormat="1" ht="30" customHeight="1" x14ac:dyDescent="0.25">
      <c r="A723" s="85"/>
      <c r="B723" s="227" t="s">
        <v>19</v>
      </c>
      <c r="C723" s="220"/>
      <c r="D723" s="87">
        <v>1</v>
      </c>
      <c r="E723" s="88">
        <v>1</v>
      </c>
      <c r="F723" s="87"/>
      <c r="G723" s="87"/>
      <c r="H723" s="88"/>
      <c r="I723" s="87"/>
      <c r="J723" s="110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  <c r="AA723" s="69"/>
      <c r="AB723" s="69"/>
      <c r="AC723" s="69"/>
      <c r="AD723" s="69"/>
      <c r="AE723" s="69"/>
      <c r="AF723" s="69"/>
      <c r="AG723" s="69"/>
      <c r="AH723" s="69"/>
      <c r="AI723" s="69"/>
      <c r="AJ723" s="69"/>
      <c r="AK723" s="69"/>
      <c r="AL723" s="69"/>
      <c r="AM723" s="69"/>
      <c r="AN723" s="69"/>
      <c r="AO723" s="69"/>
      <c r="AP723" s="69"/>
      <c r="AQ723" s="69"/>
      <c r="AR723" s="69"/>
      <c r="AS723" s="69"/>
      <c r="AT723" s="69"/>
      <c r="AU723" s="69"/>
      <c r="AV723" s="69"/>
      <c r="AW723" s="69"/>
      <c r="AX723" s="69"/>
      <c r="AY723" s="69"/>
      <c r="AZ723" s="69"/>
      <c r="BA723" s="69"/>
      <c r="BB723" s="69"/>
      <c r="BC723" s="69"/>
      <c r="BD723" s="69"/>
      <c r="BE723" s="69"/>
      <c r="BF723" s="69"/>
      <c r="BG723" s="69"/>
      <c r="BH723" s="69"/>
      <c r="BI723" s="69"/>
      <c r="BJ723" s="69"/>
      <c r="BK723" s="69"/>
      <c r="BL723" s="69"/>
      <c r="BM723" s="69"/>
      <c r="BN723" s="69"/>
      <c r="BO723" s="69"/>
      <c r="BP723" s="69"/>
      <c r="BQ723" s="69"/>
      <c r="BR723" s="69"/>
      <c r="BS723" s="69"/>
      <c r="BT723" s="69"/>
      <c r="BU723" s="69"/>
      <c r="BV723" s="69"/>
      <c r="BW723" s="69"/>
      <c r="BX723" s="69"/>
      <c r="BY723" s="69"/>
      <c r="BZ723" s="69"/>
      <c r="CA723" s="69"/>
      <c r="CB723" s="69"/>
      <c r="CC723" s="69"/>
      <c r="CD723" s="69"/>
      <c r="CE723" s="69"/>
      <c r="CF723" s="69"/>
      <c r="CG723" s="69"/>
      <c r="CH723" s="69"/>
      <c r="CI723" s="69"/>
      <c r="CJ723" s="69"/>
      <c r="CK723" s="69"/>
      <c r="CL723" s="69"/>
      <c r="CM723" s="69"/>
      <c r="CN723" s="69"/>
      <c r="CO723" s="69"/>
      <c r="CP723" s="69"/>
      <c r="CQ723" s="69"/>
      <c r="CR723" s="69"/>
      <c r="CS723" s="69"/>
      <c r="CT723" s="69"/>
      <c r="CU723" s="69"/>
      <c r="CV723" s="69"/>
      <c r="CW723" s="69"/>
      <c r="CX723" s="69"/>
      <c r="CY723" s="69"/>
      <c r="CZ723" s="69"/>
      <c r="DA723" s="69"/>
    </row>
    <row r="724" spans="1:106" s="26" customFormat="1" x14ac:dyDescent="0.25">
      <c r="A724" s="85"/>
      <c r="B724" s="227" t="s">
        <v>20</v>
      </c>
      <c r="C724" s="220"/>
      <c r="D724" s="87">
        <v>3</v>
      </c>
      <c r="E724" s="88">
        <v>3</v>
      </c>
      <c r="F724" s="87"/>
      <c r="G724" s="87"/>
      <c r="H724" s="88"/>
      <c r="I724" s="87"/>
      <c r="J724" s="110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  <c r="AA724" s="69"/>
      <c r="AB724" s="69"/>
      <c r="AC724" s="69"/>
      <c r="AD724" s="69"/>
      <c r="AE724" s="69"/>
      <c r="AF724" s="69"/>
      <c r="AG724" s="69"/>
      <c r="AH724" s="69"/>
      <c r="AI724" s="69"/>
      <c r="AJ724" s="69"/>
      <c r="AK724" s="69"/>
      <c r="AL724" s="69"/>
      <c r="AM724" s="69"/>
      <c r="AN724" s="69"/>
      <c r="AO724" s="69"/>
      <c r="AP724" s="69"/>
      <c r="AQ724" s="69"/>
      <c r="AR724" s="69"/>
      <c r="AS724" s="69"/>
      <c r="AT724" s="69"/>
      <c r="AU724" s="69"/>
      <c r="AV724" s="69"/>
      <c r="AW724" s="69"/>
      <c r="AX724" s="69"/>
      <c r="AY724" s="69"/>
      <c r="AZ724" s="69"/>
      <c r="BA724" s="69"/>
      <c r="BB724" s="69"/>
      <c r="BC724" s="69"/>
      <c r="BD724" s="69"/>
      <c r="BE724" s="69"/>
      <c r="BF724" s="69"/>
      <c r="BG724" s="69"/>
      <c r="BH724" s="69"/>
      <c r="BI724" s="69"/>
      <c r="BJ724" s="69"/>
      <c r="BK724" s="69"/>
      <c r="BL724" s="69"/>
      <c r="BM724" s="69"/>
      <c r="BN724" s="69"/>
      <c r="BO724" s="69"/>
      <c r="BP724" s="69"/>
      <c r="BQ724" s="69"/>
      <c r="BR724" s="69"/>
      <c r="BS724" s="69"/>
      <c r="BT724" s="69"/>
      <c r="BU724" s="69"/>
      <c r="BV724" s="69"/>
      <c r="BW724" s="69"/>
      <c r="BX724" s="69"/>
      <c r="BY724" s="69"/>
      <c r="BZ724" s="69"/>
      <c r="CA724" s="69"/>
      <c r="CB724" s="69"/>
      <c r="CC724" s="69"/>
      <c r="CD724" s="69"/>
      <c r="CE724" s="69"/>
      <c r="CF724" s="69"/>
      <c r="CG724" s="69"/>
      <c r="CH724" s="69"/>
      <c r="CI724" s="69"/>
      <c r="CJ724" s="69"/>
      <c r="CK724" s="69"/>
      <c r="CL724" s="69"/>
      <c r="CM724" s="69"/>
      <c r="CN724" s="69"/>
      <c r="CO724" s="69"/>
      <c r="CP724" s="69"/>
      <c r="CQ724" s="69"/>
      <c r="CR724" s="69"/>
      <c r="CS724" s="69"/>
      <c r="CT724" s="69"/>
      <c r="CU724" s="69"/>
      <c r="CV724" s="69"/>
      <c r="CW724" s="69"/>
      <c r="CX724" s="69"/>
      <c r="CY724" s="69"/>
      <c r="CZ724" s="69"/>
      <c r="DA724" s="69"/>
    </row>
    <row r="725" spans="1:106" s="26" customFormat="1" x14ac:dyDescent="0.25">
      <c r="A725" s="85" t="s">
        <v>63</v>
      </c>
      <c r="B725" s="72"/>
      <c r="C725" s="86">
        <v>180</v>
      </c>
      <c r="D725" s="99"/>
      <c r="E725" s="81"/>
      <c r="F725" s="87">
        <v>2.4166666666666665</v>
      </c>
      <c r="G725" s="88">
        <v>2.5833333333333335</v>
      </c>
      <c r="H725" s="88">
        <v>13.608333333333333</v>
      </c>
      <c r="I725" s="87">
        <v>87.3</v>
      </c>
      <c r="J725" s="110" t="s">
        <v>317</v>
      </c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  <c r="AA725" s="69"/>
      <c r="AB725" s="69"/>
      <c r="AC725" s="69"/>
      <c r="AD725" s="69"/>
      <c r="AE725" s="69"/>
      <c r="AF725" s="69"/>
      <c r="AG725" s="69"/>
      <c r="AH725" s="69"/>
      <c r="AI725" s="69"/>
      <c r="AJ725" s="69"/>
      <c r="AK725" s="69"/>
      <c r="AL725" s="69"/>
      <c r="AM725" s="69"/>
      <c r="AN725" s="69"/>
      <c r="AO725" s="69"/>
      <c r="AP725" s="69"/>
      <c r="AQ725" s="69"/>
      <c r="AR725" s="69"/>
      <c r="AS725" s="69"/>
      <c r="AT725" s="69"/>
      <c r="AU725" s="69"/>
      <c r="AV725" s="69"/>
      <c r="AW725" s="69"/>
      <c r="AX725" s="69"/>
      <c r="AY725" s="69"/>
      <c r="AZ725" s="69"/>
      <c r="BA725" s="69"/>
      <c r="BB725" s="69"/>
      <c r="BC725" s="69"/>
      <c r="BD725" s="69"/>
      <c r="BE725" s="69"/>
      <c r="BF725" s="69"/>
      <c r="BG725" s="69"/>
      <c r="BH725" s="69"/>
      <c r="BI725" s="69"/>
      <c r="BJ725" s="69"/>
      <c r="BK725" s="69"/>
      <c r="BL725" s="69"/>
      <c r="BM725" s="69"/>
      <c r="BN725" s="69"/>
      <c r="BO725" s="69"/>
      <c r="BP725" s="69"/>
      <c r="BQ725" s="69"/>
      <c r="BR725" s="69"/>
      <c r="BS725" s="69"/>
      <c r="BT725" s="69"/>
      <c r="BU725" s="69"/>
      <c r="BV725" s="69"/>
      <c r="BW725" s="69"/>
      <c r="BX725" s="69"/>
      <c r="BY725" s="69"/>
      <c r="BZ725" s="69"/>
      <c r="CA725" s="69"/>
      <c r="CB725" s="69"/>
      <c r="CC725" s="69"/>
      <c r="CD725" s="69"/>
      <c r="CE725" s="69"/>
      <c r="CF725" s="69"/>
      <c r="CG725" s="69"/>
      <c r="CH725" s="69"/>
      <c r="CI725" s="69"/>
      <c r="CJ725" s="69"/>
      <c r="CK725" s="69"/>
      <c r="CL725" s="69"/>
      <c r="CM725" s="69"/>
      <c r="CN725" s="69"/>
      <c r="CO725" s="69"/>
      <c r="CP725" s="69"/>
      <c r="CQ725" s="69"/>
      <c r="CR725" s="69"/>
      <c r="CS725" s="69"/>
      <c r="CT725" s="69"/>
      <c r="CU725" s="69"/>
      <c r="CV725" s="69"/>
      <c r="CW725" s="69"/>
      <c r="CX725" s="69"/>
      <c r="CY725" s="69"/>
      <c r="CZ725" s="69"/>
      <c r="DA725" s="69"/>
      <c r="DB725"/>
    </row>
    <row r="726" spans="1:106" s="26" customFormat="1" x14ac:dyDescent="0.25">
      <c r="A726" s="85"/>
      <c r="B726" s="72" t="s">
        <v>64</v>
      </c>
      <c r="C726" s="86"/>
      <c r="D726" s="87">
        <v>1.5</v>
      </c>
      <c r="E726" s="88">
        <v>1.5</v>
      </c>
      <c r="F726" s="87"/>
      <c r="G726" s="88"/>
      <c r="H726" s="88"/>
      <c r="I726" s="87"/>
      <c r="J726" s="110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  <c r="AA726" s="69"/>
      <c r="AB726" s="69"/>
      <c r="AC726" s="69"/>
      <c r="AD726" s="69"/>
      <c r="AE726" s="69"/>
      <c r="AF726" s="69"/>
      <c r="AG726" s="69"/>
      <c r="AH726" s="69"/>
      <c r="AI726" s="69"/>
      <c r="AJ726" s="69"/>
      <c r="AK726" s="69"/>
      <c r="AL726" s="69"/>
      <c r="AM726" s="69"/>
      <c r="AN726" s="69"/>
      <c r="AO726" s="69"/>
      <c r="AP726" s="69"/>
      <c r="AQ726" s="69"/>
      <c r="AR726" s="69"/>
      <c r="AS726" s="69"/>
      <c r="AT726" s="69"/>
      <c r="AU726" s="69"/>
      <c r="AV726" s="69"/>
      <c r="AW726" s="69"/>
      <c r="AX726" s="69"/>
      <c r="AY726" s="69"/>
      <c r="AZ726" s="69"/>
      <c r="BA726" s="69"/>
      <c r="BB726" s="69"/>
      <c r="BC726" s="69"/>
      <c r="BD726" s="69"/>
      <c r="BE726" s="69"/>
      <c r="BF726" s="69"/>
      <c r="BG726" s="69"/>
      <c r="BH726" s="69"/>
      <c r="BI726" s="69"/>
      <c r="BJ726" s="69"/>
      <c r="BK726" s="69"/>
      <c r="BL726" s="69"/>
      <c r="BM726" s="69"/>
      <c r="BN726" s="69"/>
      <c r="BO726" s="69"/>
      <c r="BP726" s="69"/>
      <c r="BQ726" s="69"/>
      <c r="BR726" s="69"/>
      <c r="BS726" s="69"/>
      <c r="BT726" s="69"/>
      <c r="BU726" s="69"/>
      <c r="BV726" s="69"/>
      <c r="BW726" s="69"/>
      <c r="BX726" s="69"/>
      <c r="BY726" s="69"/>
      <c r="BZ726" s="69"/>
      <c r="CA726" s="69"/>
      <c r="CB726" s="69"/>
      <c r="CC726" s="69"/>
      <c r="CD726" s="69"/>
      <c r="CE726" s="69"/>
      <c r="CF726" s="69"/>
      <c r="CG726" s="69"/>
      <c r="CH726" s="69"/>
      <c r="CI726" s="69"/>
      <c r="CJ726" s="69"/>
      <c r="CK726" s="69"/>
      <c r="CL726" s="69"/>
      <c r="CM726" s="69"/>
      <c r="CN726" s="69"/>
      <c r="CO726" s="69"/>
      <c r="CP726" s="69"/>
      <c r="CQ726" s="69"/>
      <c r="CR726" s="69"/>
      <c r="CS726" s="69"/>
      <c r="CT726" s="69"/>
      <c r="CU726" s="69"/>
      <c r="CV726" s="69"/>
      <c r="CW726" s="69"/>
      <c r="CX726" s="69"/>
      <c r="CY726" s="69"/>
      <c r="CZ726" s="69"/>
      <c r="DA726" s="69"/>
      <c r="DB726"/>
    </row>
    <row r="727" spans="1:106" s="26" customFormat="1" x14ac:dyDescent="0.25">
      <c r="A727" s="85"/>
      <c r="B727" s="72" t="s">
        <v>18</v>
      </c>
      <c r="C727" s="86"/>
      <c r="D727" s="87">
        <v>8</v>
      </c>
      <c r="E727" s="88">
        <v>8</v>
      </c>
      <c r="F727" s="87"/>
      <c r="G727" s="88"/>
      <c r="H727" s="88"/>
      <c r="I727" s="87"/>
      <c r="J727" s="110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  <c r="AA727" s="69"/>
      <c r="AB727" s="69"/>
      <c r="AC727" s="69"/>
      <c r="AD727" s="69"/>
      <c r="AE727" s="69"/>
      <c r="AF727" s="69"/>
      <c r="AG727" s="69"/>
      <c r="AH727" s="69"/>
      <c r="AI727" s="69"/>
      <c r="AJ727" s="69"/>
      <c r="AK727" s="69"/>
      <c r="AL727" s="69"/>
      <c r="AM727" s="69"/>
      <c r="AN727" s="69"/>
      <c r="AO727" s="69"/>
      <c r="AP727" s="69"/>
      <c r="AQ727" s="69"/>
      <c r="AR727" s="69"/>
      <c r="AS727" s="69"/>
      <c r="AT727" s="69"/>
      <c r="AU727" s="69"/>
      <c r="AV727" s="69"/>
      <c r="AW727" s="69"/>
      <c r="AX727" s="69"/>
      <c r="AY727" s="69"/>
      <c r="AZ727" s="69"/>
      <c r="BA727" s="69"/>
      <c r="BB727" s="69"/>
      <c r="BC727" s="69"/>
      <c r="BD727" s="69"/>
      <c r="BE727" s="69"/>
      <c r="BF727" s="69"/>
      <c r="BG727" s="69"/>
      <c r="BH727" s="69"/>
      <c r="BI727" s="69"/>
      <c r="BJ727" s="69"/>
      <c r="BK727" s="69"/>
      <c r="BL727" s="69"/>
      <c r="BM727" s="69"/>
      <c r="BN727" s="69"/>
      <c r="BO727" s="69"/>
      <c r="BP727" s="69"/>
      <c r="BQ727" s="69"/>
      <c r="BR727" s="69"/>
      <c r="BS727" s="69"/>
      <c r="BT727" s="69"/>
      <c r="BU727" s="69"/>
      <c r="BV727" s="69"/>
      <c r="BW727" s="69"/>
      <c r="BX727" s="69"/>
      <c r="BY727" s="69"/>
      <c r="BZ727" s="69"/>
      <c r="CA727" s="69"/>
      <c r="CB727" s="69"/>
      <c r="CC727" s="69"/>
      <c r="CD727" s="69"/>
      <c r="CE727" s="69"/>
      <c r="CF727" s="69"/>
      <c r="CG727" s="69"/>
      <c r="CH727" s="69"/>
      <c r="CI727" s="69"/>
      <c r="CJ727" s="69"/>
      <c r="CK727" s="69"/>
      <c r="CL727" s="69"/>
      <c r="CM727" s="69"/>
      <c r="CN727" s="69"/>
      <c r="CO727" s="69"/>
      <c r="CP727" s="69"/>
      <c r="CQ727" s="69"/>
      <c r="CR727" s="69"/>
      <c r="CS727" s="69"/>
      <c r="CT727" s="69"/>
      <c r="CU727" s="69"/>
      <c r="CV727" s="69"/>
      <c r="CW727" s="69"/>
      <c r="CX727" s="69"/>
      <c r="CY727" s="69"/>
      <c r="CZ727" s="69"/>
      <c r="DA727" s="69"/>
      <c r="DB727"/>
    </row>
    <row r="728" spans="1:106" s="26" customFormat="1" x14ac:dyDescent="0.25">
      <c r="A728" s="111"/>
      <c r="B728" s="72" t="s">
        <v>16</v>
      </c>
      <c r="C728" s="86"/>
      <c r="D728" s="87">
        <v>90</v>
      </c>
      <c r="E728" s="88">
        <v>90</v>
      </c>
      <c r="F728" s="87"/>
      <c r="G728" s="88"/>
      <c r="H728" s="88"/>
      <c r="I728" s="87"/>
      <c r="J728" s="110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  <c r="AA728" s="69"/>
      <c r="AB728" s="69"/>
      <c r="AC728" s="69"/>
      <c r="AD728" s="69"/>
      <c r="AE728" s="69"/>
      <c r="AF728" s="69"/>
      <c r="AG728" s="69"/>
      <c r="AH728" s="69"/>
      <c r="AI728" s="69"/>
      <c r="AJ728" s="69"/>
      <c r="AK728" s="69"/>
      <c r="AL728" s="69"/>
      <c r="AM728" s="69"/>
      <c r="AN728" s="69"/>
      <c r="AO728" s="69"/>
      <c r="AP728" s="69"/>
      <c r="AQ728" s="69"/>
      <c r="AR728" s="69"/>
      <c r="AS728" s="69"/>
      <c r="AT728" s="69"/>
      <c r="AU728" s="69"/>
      <c r="AV728" s="69"/>
      <c r="AW728" s="69"/>
      <c r="AX728" s="69"/>
      <c r="AY728" s="69"/>
      <c r="AZ728" s="69"/>
      <c r="BA728" s="69"/>
      <c r="BB728" s="69"/>
      <c r="BC728" s="69"/>
      <c r="BD728" s="69"/>
      <c r="BE728" s="69"/>
      <c r="BF728" s="69"/>
      <c r="BG728" s="69"/>
      <c r="BH728" s="69"/>
      <c r="BI728" s="69"/>
      <c r="BJ728" s="69"/>
      <c r="BK728" s="69"/>
      <c r="BL728" s="69"/>
      <c r="BM728" s="69"/>
      <c r="BN728" s="69"/>
      <c r="BO728" s="69"/>
      <c r="BP728" s="69"/>
      <c r="BQ728" s="69"/>
      <c r="BR728" s="69"/>
      <c r="BS728" s="69"/>
      <c r="BT728" s="69"/>
      <c r="BU728" s="69"/>
      <c r="BV728" s="69"/>
      <c r="BW728" s="69"/>
      <c r="BX728" s="69"/>
      <c r="BY728" s="69"/>
      <c r="BZ728" s="69"/>
      <c r="CA728" s="69"/>
      <c r="CB728" s="69"/>
      <c r="CC728" s="69"/>
      <c r="CD728" s="69"/>
      <c r="CE728" s="69"/>
      <c r="CF728" s="69"/>
      <c r="CG728" s="69"/>
      <c r="CH728" s="69"/>
      <c r="CI728" s="69"/>
      <c r="CJ728" s="69"/>
      <c r="CK728" s="69"/>
      <c r="CL728" s="69"/>
      <c r="CM728" s="69"/>
      <c r="CN728" s="69"/>
      <c r="CO728" s="69"/>
      <c r="CP728" s="69"/>
      <c r="CQ728" s="69"/>
      <c r="CR728" s="69"/>
      <c r="CS728" s="69"/>
      <c r="CT728" s="69"/>
      <c r="CU728" s="69"/>
      <c r="CV728" s="69"/>
      <c r="CW728" s="69"/>
      <c r="CX728" s="69"/>
      <c r="CY728" s="69"/>
      <c r="CZ728" s="69"/>
      <c r="DA728" s="69"/>
      <c r="DB728"/>
    </row>
    <row r="729" spans="1:106" s="26" customFormat="1" x14ac:dyDescent="0.25">
      <c r="A729" s="111"/>
      <c r="B729" s="72" t="s">
        <v>17</v>
      </c>
      <c r="C729" s="86"/>
      <c r="D729" s="87">
        <v>100</v>
      </c>
      <c r="E729" s="88">
        <v>100</v>
      </c>
      <c r="F729" s="87"/>
      <c r="G729" s="88"/>
      <c r="H729" s="88"/>
      <c r="I729" s="87"/>
      <c r="J729" s="110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  <c r="AA729" s="69"/>
      <c r="AB729" s="69"/>
      <c r="AC729" s="69"/>
      <c r="AD729" s="69"/>
      <c r="AE729" s="69"/>
      <c r="AF729" s="69"/>
      <c r="AG729" s="69"/>
      <c r="AH729" s="69"/>
      <c r="AI729" s="69"/>
      <c r="AJ729" s="69"/>
      <c r="AK729" s="69"/>
      <c r="AL729" s="69"/>
      <c r="AM729" s="69"/>
      <c r="AN729" s="69"/>
      <c r="AO729" s="69"/>
      <c r="AP729" s="69"/>
      <c r="AQ729" s="69"/>
      <c r="AR729" s="69"/>
      <c r="AS729" s="69"/>
      <c r="AT729" s="69"/>
      <c r="AU729" s="69"/>
      <c r="AV729" s="69"/>
      <c r="AW729" s="69"/>
      <c r="AX729" s="69"/>
      <c r="AY729" s="69"/>
      <c r="AZ729" s="69"/>
      <c r="BA729" s="69"/>
      <c r="BB729" s="69"/>
      <c r="BC729" s="69"/>
      <c r="BD729" s="69"/>
      <c r="BE729" s="69"/>
      <c r="BF729" s="69"/>
      <c r="BG729" s="69"/>
      <c r="BH729" s="69"/>
      <c r="BI729" s="69"/>
      <c r="BJ729" s="69"/>
      <c r="BK729" s="69"/>
      <c r="BL729" s="69"/>
      <c r="BM729" s="69"/>
      <c r="BN729" s="69"/>
      <c r="BO729" s="69"/>
      <c r="BP729" s="69"/>
      <c r="BQ729" s="69"/>
      <c r="BR729" s="69"/>
      <c r="BS729" s="69"/>
      <c r="BT729" s="69"/>
      <c r="BU729" s="69"/>
      <c r="BV729" s="69"/>
      <c r="BW729" s="69"/>
      <c r="BX729" s="69"/>
      <c r="BY729" s="69"/>
      <c r="BZ729" s="69"/>
      <c r="CA729" s="69"/>
      <c r="CB729" s="69"/>
      <c r="CC729" s="69"/>
      <c r="CD729" s="69"/>
      <c r="CE729" s="69"/>
      <c r="CF729" s="69"/>
      <c r="CG729" s="69"/>
      <c r="CH729" s="69"/>
      <c r="CI729" s="69"/>
      <c r="CJ729" s="69"/>
      <c r="CK729" s="69"/>
      <c r="CL729" s="69"/>
      <c r="CM729" s="69"/>
      <c r="CN729" s="69"/>
      <c r="CO729" s="69"/>
      <c r="CP729" s="69"/>
      <c r="CQ729" s="69"/>
      <c r="CR729" s="69"/>
      <c r="CS729" s="69"/>
      <c r="CT729" s="69"/>
      <c r="CU729" s="69"/>
      <c r="CV729" s="69"/>
      <c r="CW729" s="69"/>
      <c r="CX729" s="69"/>
      <c r="CY729" s="69"/>
      <c r="CZ729" s="69"/>
      <c r="DA729" s="69"/>
      <c r="DB729"/>
    </row>
    <row r="730" spans="1:106" x14ac:dyDescent="0.25">
      <c r="A730" s="85" t="s">
        <v>23</v>
      </c>
      <c r="C730" s="98" t="s">
        <v>156</v>
      </c>
      <c r="D730" s="99"/>
      <c r="E730" s="81"/>
      <c r="F730" s="87">
        <v>1.91</v>
      </c>
      <c r="G730" s="88">
        <v>4.3499999999999996</v>
      </c>
      <c r="H730" s="74">
        <v>12.89</v>
      </c>
      <c r="I730" s="87">
        <v>99</v>
      </c>
      <c r="J730" s="110" t="s">
        <v>24</v>
      </c>
    </row>
    <row r="731" spans="1:106" x14ac:dyDescent="0.25">
      <c r="A731" s="85"/>
      <c r="B731" s="72" t="s">
        <v>25</v>
      </c>
      <c r="C731" s="86"/>
      <c r="D731" s="87">
        <v>25</v>
      </c>
      <c r="E731" s="88">
        <v>25</v>
      </c>
      <c r="F731" s="87"/>
      <c r="G731" s="88"/>
      <c r="H731" s="88"/>
      <c r="I731" s="87"/>
      <c r="J731" s="110"/>
    </row>
    <row r="732" spans="1:106" ht="16.5" thickBot="1" x14ac:dyDescent="0.3">
      <c r="A732" s="85"/>
      <c r="B732" s="72" t="s">
        <v>20</v>
      </c>
      <c r="C732" s="86"/>
      <c r="D732" s="87">
        <v>5</v>
      </c>
      <c r="E732" s="88">
        <v>5</v>
      </c>
      <c r="F732" s="87" t="s">
        <v>1</v>
      </c>
      <c r="G732" s="88"/>
      <c r="H732" s="88"/>
      <c r="I732" s="87"/>
      <c r="J732" s="110"/>
    </row>
    <row r="733" spans="1:106" ht="16.5" thickBot="1" x14ac:dyDescent="0.3">
      <c r="A733" s="100" t="s">
        <v>26</v>
      </c>
      <c r="B733" s="101"/>
      <c r="C733" s="102">
        <v>413</v>
      </c>
      <c r="D733" s="132"/>
      <c r="E733" s="83"/>
      <c r="F733" s="83">
        <f>SUM(F718:F732)</f>
        <v>11.626666666666667</v>
      </c>
      <c r="G733" s="83">
        <f t="shared" ref="G733:I733" si="9">SUM(G718:G732)</f>
        <v>14.353333333333333</v>
      </c>
      <c r="H733" s="83">
        <f t="shared" si="9"/>
        <v>49.298333333333332</v>
      </c>
      <c r="I733" s="83">
        <f t="shared" si="9"/>
        <v>373.5</v>
      </c>
      <c r="J733" s="211"/>
    </row>
    <row r="734" spans="1:106" x14ac:dyDescent="0.25">
      <c r="A734" s="85" t="s">
        <v>27</v>
      </c>
      <c r="C734" s="86">
        <v>125</v>
      </c>
      <c r="D734" s="103">
        <v>125</v>
      </c>
      <c r="E734" s="86">
        <v>125</v>
      </c>
      <c r="F734" s="87">
        <v>0.5</v>
      </c>
      <c r="G734" s="88">
        <v>0.8</v>
      </c>
      <c r="H734" s="74">
        <v>21</v>
      </c>
      <c r="I734" s="88">
        <v>95</v>
      </c>
      <c r="J734" s="110" t="s">
        <v>262</v>
      </c>
    </row>
    <row r="735" spans="1:106" ht="16.5" thickBot="1" x14ac:dyDescent="0.3">
      <c r="A735" s="85"/>
      <c r="C735" s="86"/>
      <c r="D735" s="103"/>
      <c r="E735" s="86"/>
      <c r="F735" s="87"/>
      <c r="G735" s="87"/>
      <c r="I735" s="87"/>
      <c r="J735" s="110"/>
    </row>
    <row r="736" spans="1:106" ht="16.5" thickBot="1" x14ac:dyDescent="0.3">
      <c r="A736" s="100" t="s">
        <v>26</v>
      </c>
      <c r="B736" s="101"/>
      <c r="C736" s="102">
        <f>SUM(C734)</f>
        <v>125</v>
      </c>
      <c r="D736" s="84"/>
      <c r="E736" s="104"/>
      <c r="F736" s="84">
        <f>SUM(F734)</f>
        <v>0.5</v>
      </c>
      <c r="G736" s="84">
        <f>SUM(G734)</f>
        <v>0.8</v>
      </c>
      <c r="H736" s="84">
        <f>SUM(H734)</f>
        <v>21</v>
      </c>
      <c r="I736" s="84">
        <f>SUM(I734)</f>
        <v>95</v>
      </c>
      <c r="J736" s="211"/>
    </row>
    <row r="737" spans="1:106" ht="16.5" thickBot="1" x14ac:dyDescent="0.3">
      <c r="A737" s="105"/>
      <c r="B737" s="106"/>
      <c r="C737" s="107">
        <v>538</v>
      </c>
      <c r="D737" s="286"/>
      <c r="E737" s="108"/>
      <c r="F737" s="285">
        <f>F733+F736</f>
        <v>12.126666666666667</v>
      </c>
      <c r="G737" s="285">
        <f>G733+G736</f>
        <v>15.153333333333334</v>
      </c>
      <c r="H737" s="285">
        <f>H733+H736</f>
        <v>70.298333333333332</v>
      </c>
      <c r="I737" s="285">
        <f>I733+I736</f>
        <v>468.5</v>
      </c>
      <c r="J737" s="211"/>
    </row>
    <row r="738" spans="1:106" x14ac:dyDescent="0.25">
      <c r="A738" s="105"/>
      <c r="B738" s="106" t="s">
        <v>28</v>
      </c>
      <c r="C738" s="107"/>
      <c r="D738" s="286"/>
      <c r="E738" s="109"/>
      <c r="F738" s="285"/>
      <c r="G738" s="75"/>
      <c r="H738" s="286"/>
      <c r="I738" s="285"/>
      <c r="J738" s="211"/>
    </row>
    <row r="739" spans="1:106" ht="15" x14ac:dyDescent="0.25">
      <c r="A739" s="121" t="s">
        <v>80</v>
      </c>
      <c r="B739" s="222"/>
      <c r="C739" s="223">
        <v>50</v>
      </c>
      <c r="D739" s="265"/>
      <c r="E739" s="266"/>
      <c r="F739" s="224">
        <v>0.75</v>
      </c>
      <c r="G739" s="124">
        <v>0.06</v>
      </c>
      <c r="H739" s="224">
        <v>1.2</v>
      </c>
      <c r="I739" s="124">
        <f>(F739*4)+(G739*9)+(H739*4)</f>
        <v>8.34</v>
      </c>
      <c r="J739" s="124" t="s">
        <v>436</v>
      </c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</row>
    <row r="740" spans="1:106" ht="15" x14ac:dyDescent="0.25">
      <c r="A740" s="121"/>
      <c r="B740" s="297" t="s">
        <v>42</v>
      </c>
      <c r="C740" s="223"/>
      <c r="D740" s="267">
        <v>43.75</v>
      </c>
      <c r="E740" s="223">
        <v>35</v>
      </c>
      <c r="F740" s="224"/>
      <c r="G740" s="124"/>
      <c r="H740" s="224"/>
      <c r="I740" s="124"/>
      <c r="J740" s="124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</row>
    <row r="741" spans="1:106" ht="15" x14ac:dyDescent="0.25">
      <c r="A741" s="121"/>
      <c r="B741" s="297" t="s">
        <v>32</v>
      </c>
      <c r="C741" s="223"/>
      <c r="D741" s="267">
        <v>15.625</v>
      </c>
      <c r="E741" s="223">
        <v>12.5</v>
      </c>
      <c r="F741" s="224"/>
      <c r="G741" s="124"/>
      <c r="H741" s="224"/>
      <c r="I741" s="124"/>
      <c r="J741" s="124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</row>
    <row r="742" spans="1:106" ht="15" x14ac:dyDescent="0.25">
      <c r="A742" s="121"/>
      <c r="B742" s="297" t="s">
        <v>88</v>
      </c>
      <c r="C742" s="223"/>
      <c r="D742" s="267">
        <v>12.5</v>
      </c>
      <c r="E742" s="223">
        <v>11.25</v>
      </c>
      <c r="F742" s="224"/>
      <c r="G742" s="124"/>
      <c r="H742" s="224"/>
      <c r="I742" s="124"/>
      <c r="J742" s="124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</row>
    <row r="743" spans="1:106" ht="15" x14ac:dyDescent="0.25">
      <c r="A743" s="121"/>
      <c r="B743" s="297" t="s">
        <v>18</v>
      </c>
      <c r="C743" s="163"/>
      <c r="D743" s="267">
        <v>0.8</v>
      </c>
      <c r="E743" s="223">
        <v>0.8</v>
      </c>
      <c r="F743" s="224"/>
      <c r="G743" s="124"/>
      <c r="H743" s="224"/>
      <c r="I743" s="124"/>
      <c r="J743" s="13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</row>
    <row r="744" spans="1:106" ht="15" x14ac:dyDescent="0.25">
      <c r="A744" s="121"/>
      <c r="B744" s="297" t="s">
        <v>34</v>
      </c>
      <c r="C744" s="163"/>
      <c r="D744" s="267">
        <v>0.8</v>
      </c>
      <c r="E744" s="223">
        <v>0.8</v>
      </c>
      <c r="F744" s="224"/>
      <c r="G744" s="124"/>
      <c r="H744" s="224"/>
      <c r="I744" s="126"/>
      <c r="J744" s="133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</row>
    <row r="745" spans="1:106" s="57" customFormat="1" ht="31.5" x14ac:dyDescent="0.25">
      <c r="A745" s="85" t="s">
        <v>382</v>
      </c>
      <c r="B745" s="72"/>
      <c r="C745" s="86" t="s">
        <v>385</v>
      </c>
      <c r="D745" s="88"/>
      <c r="E745" s="88"/>
      <c r="F745" s="88">
        <v>3.35</v>
      </c>
      <c r="G745" s="88">
        <v>7.2</v>
      </c>
      <c r="H745" s="74">
        <v>13.8</v>
      </c>
      <c r="I745" s="87">
        <v>134</v>
      </c>
      <c r="J745" s="110" t="s">
        <v>200</v>
      </c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  <c r="AK745" s="68"/>
      <c r="AL745" s="68"/>
      <c r="AM745" s="68"/>
      <c r="AN745" s="68"/>
      <c r="AO745" s="68"/>
      <c r="AP745" s="68"/>
      <c r="AQ745" s="68"/>
      <c r="AR745" s="68"/>
      <c r="AS745" s="68"/>
      <c r="AT745" s="68"/>
      <c r="AU745" s="68"/>
      <c r="AV745" s="68"/>
      <c r="AW745" s="68"/>
      <c r="AX745" s="68"/>
      <c r="AY745" s="68"/>
      <c r="AZ745" s="68"/>
      <c r="BA745" s="68"/>
      <c r="BB745" s="68"/>
      <c r="BC745" s="68"/>
      <c r="BD745" s="68"/>
      <c r="BE745" s="68"/>
      <c r="BF745" s="68"/>
      <c r="BG745" s="68"/>
      <c r="BH745" s="68"/>
      <c r="BI745" s="68"/>
      <c r="BJ745" s="68"/>
      <c r="BK745" s="68"/>
      <c r="BL745" s="68"/>
      <c r="BM745" s="68"/>
      <c r="BN745" s="68"/>
      <c r="BO745" s="68"/>
      <c r="BP745" s="68"/>
      <c r="BQ745" s="68"/>
      <c r="BR745" s="68"/>
      <c r="BS745" s="68"/>
      <c r="BT745" s="68"/>
      <c r="BU745" s="68"/>
      <c r="BV745" s="68"/>
      <c r="BW745" s="68"/>
      <c r="BX745" s="68"/>
      <c r="BY745" s="68"/>
      <c r="BZ745" s="68"/>
      <c r="CA745" s="68"/>
      <c r="CB745" s="68"/>
      <c r="CC745" s="68"/>
      <c r="CD745" s="68"/>
      <c r="CE745" s="68"/>
      <c r="CF745" s="68"/>
      <c r="CG745" s="68"/>
      <c r="CH745" s="68"/>
      <c r="CI745" s="68"/>
      <c r="CJ745" s="68"/>
      <c r="CK745" s="68"/>
      <c r="CL745" s="68"/>
      <c r="CM745" s="68"/>
      <c r="CN745" s="68"/>
      <c r="CO745" s="68"/>
      <c r="CP745" s="68"/>
      <c r="CQ745" s="68"/>
      <c r="CR745" s="68"/>
      <c r="CS745" s="68"/>
      <c r="CT745" s="68"/>
      <c r="CU745" s="68"/>
      <c r="CV745" s="68"/>
      <c r="CW745" s="68"/>
      <c r="CX745" s="68"/>
      <c r="CY745" s="68"/>
      <c r="CZ745" s="68"/>
      <c r="DA745" s="68"/>
    </row>
    <row r="746" spans="1:106" s="26" customFormat="1" x14ac:dyDescent="0.25">
      <c r="A746" s="85"/>
      <c r="B746" s="72" t="s">
        <v>193</v>
      </c>
      <c r="C746" s="98"/>
      <c r="D746" s="86">
        <v>22.57</v>
      </c>
      <c r="E746" s="103">
        <v>14.67</v>
      </c>
      <c r="F746" s="87"/>
      <c r="G746" s="87"/>
      <c r="H746" s="87"/>
      <c r="I746" s="87"/>
      <c r="J746" s="110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  <c r="AA746" s="69"/>
      <c r="AB746" s="69"/>
      <c r="AC746" s="69"/>
      <c r="AD746" s="69"/>
      <c r="AE746" s="69"/>
      <c r="AF746" s="69"/>
      <c r="AG746" s="69"/>
      <c r="AH746" s="69"/>
      <c r="AI746" s="69"/>
      <c r="AJ746" s="69"/>
      <c r="AK746" s="69"/>
      <c r="AL746" s="69"/>
      <c r="AM746" s="69"/>
      <c r="AN746" s="69"/>
      <c r="AO746" s="69"/>
      <c r="AP746" s="69"/>
      <c r="AQ746" s="69"/>
      <c r="AR746" s="69"/>
      <c r="AS746" s="69"/>
      <c r="AT746" s="69"/>
      <c r="AU746" s="69"/>
      <c r="AV746" s="69"/>
      <c r="AW746" s="69"/>
      <c r="AX746" s="69"/>
      <c r="AY746" s="69"/>
      <c r="AZ746" s="69"/>
      <c r="BA746" s="69"/>
      <c r="BB746" s="69"/>
      <c r="BC746" s="69"/>
      <c r="BD746" s="69"/>
      <c r="BE746" s="69"/>
      <c r="BF746" s="69"/>
      <c r="BG746" s="69"/>
      <c r="BH746" s="69"/>
      <c r="BI746" s="69"/>
      <c r="BJ746" s="69"/>
      <c r="BK746" s="69"/>
      <c r="BL746" s="69"/>
      <c r="BM746" s="69"/>
      <c r="BN746" s="69"/>
      <c r="BO746" s="69"/>
      <c r="BP746" s="69"/>
      <c r="BQ746" s="69"/>
      <c r="BR746" s="69"/>
      <c r="BS746" s="69"/>
      <c r="BT746" s="69"/>
      <c r="BU746" s="69"/>
      <c r="BV746" s="69"/>
      <c r="BW746" s="69"/>
      <c r="BX746" s="69"/>
      <c r="BY746" s="69"/>
      <c r="BZ746" s="69"/>
      <c r="CA746" s="69"/>
      <c r="CB746" s="69"/>
      <c r="CC746" s="69"/>
      <c r="CD746" s="69"/>
      <c r="CE746" s="69"/>
      <c r="CF746" s="69"/>
      <c r="CG746" s="69"/>
      <c r="CH746" s="69"/>
      <c r="CI746" s="69"/>
      <c r="CJ746" s="69"/>
      <c r="CK746" s="69"/>
      <c r="CL746" s="69"/>
      <c r="CM746" s="69"/>
      <c r="CN746" s="69"/>
      <c r="CO746" s="69"/>
      <c r="CP746" s="69"/>
      <c r="CQ746" s="69"/>
      <c r="CR746" s="69"/>
      <c r="CS746" s="69"/>
      <c r="CT746" s="69"/>
      <c r="CU746" s="69"/>
      <c r="CV746" s="69"/>
      <c r="CW746" s="69"/>
      <c r="CX746" s="69"/>
      <c r="CY746" s="69"/>
      <c r="CZ746" s="69"/>
      <c r="DA746" s="69"/>
      <c r="DB746"/>
    </row>
    <row r="747" spans="1:106" s="57" customFormat="1" x14ac:dyDescent="0.25">
      <c r="A747" s="85"/>
      <c r="B747" s="72" t="s">
        <v>30</v>
      </c>
      <c r="C747" s="86"/>
      <c r="D747" s="88">
        <v>85.8</v>
      </c>
      <c r="E747" s="88">
        <v>60</v>
      </c>
      <c r="F747" s="87"/>
      <c r="G747" s="87"/>
      <c r="H747" s="87"/>
      <c r="I747" s="87"/>
      <c r="J747" s="110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  <c r="AG747" s="68"/>
      <c r="AH747" s="68"/>
      <c r="AI747" s="68"/>
      <c r="AJ747" s="68"/>
      <c r="AK747" s="68"/>
      <c r="AL747" s="68"/>
      <c r="AM747" s="68"/>
      <c r="AN747" s="68"/>
      <c r="AO747" s="68"/>
      <c r="AP747" s="68"/>
      <c r="AQ747" s="68"/>
      <c r="AR747" s="68"/>
      <c r="AS747" s="68"/>
      <c r="AT747" s="68"/>
      <c r="AU747" s="68"/>
      <c r="AV747" s="68"/>
      <c r="AW747" s="68"/>
      <c r="AX747" s="68"/>
      <c r="AY747" s="68"/>
      <c r="AZ747" s="68"/>
      <c r="BA747" s="68"/>
      <c r="BB747" s="68"/>
      <c r="BC747" s="68"/>
      <c r="BD747" s="68"/>
      <c r="BE747" s="68"/>
      <c r="BF747" s="68"/>
      <c r="BG747" s="68"/>
      <c r="BH747" s="68"/>
      <c r="BI747" s="68"/>
      <c r="BJ747" s="68"/>
      <c r="BK747" s="68"/>
      <c r="BL747" s="68"/>
      <c r="BM747" s="68"/>
      <c r="BN747" s="68"/>
      <c r="BO747" s="68"/>
      <c r="BP747" s="68"/>
      <c r="BQ747" s="68"/>
      <c r="BR747" s="68"/>
      <c r="BS747" s="68"/>
      <c r="BT747" s="68"/>
      <c r="BU747" s="68"/>
      <c r="BV747" s="68"/>
      <c r="BW747" s="68"/>
      <c r="BX747" s="68"/>
      <c r="BY747" s="68"/>
      <c r="BZ747" s="68"/>
      <c r="CA747" s="68"/>
      <c r="CB747" s="68"/>
      <c r="CC747" s="68"/>
      <c r="CD747" s="68"/>
      <c r="CE747" s="68"/>
      <c r="CF747" s="68"/>
      <c r="CG747" s="68"/>
      <c r="CH747" s="68"/>
      <c r="CI747" s="68"/>
      <c r="CJ747" s="68"/>
      <c r="CK747" s="68"/>
      <c r="CL747" s="68"/>
      <c r="CM747" s="68"/>
      <c r="CN747" s="68"/>
      <c r="CO747" s="68"/>
      <c r="CP747" s="68"/>
      <c r="CQ747" s="68"/>
      <c r="CR747" s="68"/>
      <c r="CS747" s="68"/>
      <c r="CT747" s="68"/>
      <c r="CU747" s="68"/>
      <c r="CV747" s="68"/>
      <c r="CW747" s="68"/>
      <c r="CX747" s="68"/>
      <c r="CY747" s="68"/>
      <c r="CZ747" s="68"/>
      <c r="DA747" s="68"/>
    </row>
    <row r="748" spans="1:106" s="57" customFormat="1" x14ac:dyDescent="0.25">
      <c r="A748" s="85"/>
      <c r="B748" s="72" t="s">
        <v>32</v>
      </c>
      <c r="C748" s="86"/>
      <c r="D748" s="88">
        <v>10</v>
      </c>
      <c r="E748" s="88">
        <v>8</v>
      </c>
      <c r="F748" s="87"/>
      <c r="G748" s="88"/>
      <c r="H748" s="74"/>
      <c r="I748" s="87"/>
      <c r="J748" s="110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  <c r="AG748" s="68"/>
      <c r="AH748" s="68"/>
      <c r="AI748" s="68"/>
      <c r="AJ748" s="68"/>
      <c r="AK748" s="68"/>
      <c r="AL748" s="68"/>
      <c r="AM748" s="68"/>
      <c r="AN748" s="68"/>
      <c r="AO748" s="68"/>
      <c r="AP748" s="68"/>
      <c r="AQ748" s="68"/>
      <c r="AR748" s="68"/>
      <c r="AS748" s="68"/>
      <c r="AT748" s="68"/>
      <c r="AU748" s="68"/>
      <c r="AV748" s="68"/>
      <c r="AW748" s="68"/>
      <c r="AX748" s="68"/>
      <c r="AY748" s="68"/>
      <c r="AZ748" s="68"/>
      <c r="BA748" s="68"/>
      <c r="BB748" s="68"/>
      <c r="BC748" s="68"/>
      <c r="BD748" s="68"/>
      <c r="BE748" s="68"/>
      <c r="BF748" s="68"/>
      <c r="BG748" s="68"/>
      <c r="BH748" s="68"/>
      <c r="BI748" s="68"/>
      <c r="BJ748" s="68"/>
      <c r="BK748" s="68"/>
      <c r="BL748" s="68"/>
      <c r="BM748" s="68"/>
      <c r="BN748" s="68"/>
      <c r="BO748" s="68"/>
      <c r="BP748" s="68"/>
      <c r="BQ748" s="68"/>
      <c r="BR748" s="68"/>
      <c r="BS748" s="68"/>
      <c r="BT748" s="68"/>
      <c r="BU748" s="68"/>
      <c r="BV748" s="68"/>
      <c r="BW748" s="68"/>
      <c r="BX748" s="68"/>
      <c r="BY748" s="68"/>
      <c r="BZ748" s="68"/>
      <c r="CA748" s="68"/>
      <c r="CB748" s="68"/>
      <c r="CC748" s="68"/>
      <c r="CD748" s="68"/>
      <c r="CE748" s="68"/>
      <c r="CF748" s="68"/>
      <c r="CG748" s="68"/>
      <c r="CH748" s="68"/>
      <c r="CI748" s="68"/>
      <c r="CJ748" s="68"/>
      <c r="CK748" s="68"/>
      <c r="CL748" s="68"/>
      <c r="CM748" s="68"/>
      <c r="CN748" s="68"/>
      <c r="CO748" s="68"/>
      <c r="CP748" s="68"/>
      <c r="CQ748" s="68"/>
      <c r="CR748" s="68"/>
      <c r="CS748" s="68"/>
      <c r="CT748" s="68"/>
      <c r="CU748" s="68"/>
      <c r="CV748" s="68"/>
      <c r="CW748" s="68"/>
      <c r="CX748" s="68"/>
      <c r="CY748" s="68"/>
      <c r="CZ748" s="68"/>
      <c r="DA748" s="68"/>
    </row>
    <row r="749" spans="1:106" s="57" customFormat="1" x14ac:dyDescent="0.25">
      <c r="A749" s="85"/>
      <c r="B749" s="72" t="s">
        <v>33</v>
      </c>
      <c r="C749" s="86"/>
      <c r="D749" s="88">
        <v>9.52</v>
      </c>
      <c r="E749" s="88">
        <v>8</v>
      </c>
      <c r="F749" s="87"/>
      <c r="G749" s="88"/>
      <c r="H749" s="74"/>
      <c r="I749" s="87"/>
      <c r="J749" s="250"/>
      <c r="K749" s="68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  <c r="AG749" s="68"/>
      <c r="AH749" s="68"/>
      <c r="AI749" s="68"/>
      <c r="AJ749" s="68"/>
      <c r="AK749" s="68"/>
      <c r="AL749" s="68"/>
      <c r="AM749" s="68"/>
      <c r="AN749" s="68"/>
      <c r="AO749" s="68"/>
      <c r="AP749" s="68"/>
      <c r="AQ749" s="68"/>
      <c r="AR749" s="68"/>
      <c r="AS749" s="68"/>
      <c r="AT749" s="68"/>
      <c r="AU749" s="68"/>
      <c r="AV749" s="68"/>
      <c r="AW749" s="68"/>
      <c r="AX749" s="68"/>
      <c r="AY749" s="68"/>
      <c r="AZ749" s="68"/>
      <c r="BA749" s="68"/>
      <c r="BB749" s="68"/>
      <c r="BC749" s="68"/>
      <c r="BD749" s="68"/>
      <c r="BE749" s="68"/>
      <c r="BF749" s="68"/>
      <c r="BG749" s="68"/>
      <c r="BH749" s="68"/>
      <c r="BI749" s="68"/>
      <c r="BJ749" s="68"/>
      <c r="BK749" s="68"/>
      <c r="BL749" s="68"/>
      <c r="BM749" s="68"/>
      <c r="BN749" s="68"/>
      <c r="BO749" s="68"/>
      <c r="BP749" s="68"/>
      <c r="BQ749" s="68"/>
      <c r="BR749" s="68"/>
      <c r="BS749" s="68"/>
      <c r="BT749" s="68"/>
      <c r="BU749" s="68"/>
      <c r="BV749" s="68"/>
      <c r="BW749" s="68"/>
      <c r="BX749" s="68"/>
      <c r="BY749" s="68"/>
      <c r="BZ749" s="68"/>
      <c r="CA749" s="68"/>
      <c r="CB749" s="68"/>
      <c r="CC749" s="68"/>
      <c r="CD749" s="68"/>
      <c r="CE749" s="68"/>
      <c r="CF749" s="68"/>
      <c r="CG749" s="68"/>
      <c r="CH749" s="68"/>
      <c r="CI749" s="68"/>
      <c r="CJ749" s="68"/>
      <c r="CK749" s="68"/>
      <c r="CL749" s="68"/>
      <c r="CM749" s="68"/>
      <c r="CN749" s="68"/>
      <c r="CO749" s="68"/>
      <c r="CP749" s="68"/>
      <c r="CQ749" s="68"/>
      <c r="CR749" s="68"/>
      <c r="CS749" s="68"/>
      <c r="CT749" s="68"/>
      <c r="CU749" s="68"/>
      <c r="CV749" s="68"/>
      <c r="CW749" s="68"/>
      <c r="CX749" s="68"/>
      <c r="CY749" s="68"/>
      <c r="CZ749" s="68"/>
      <c r="DA749" s="68"/>
    </row>
    <row r="750" spans="1:106" s="57" customFormat="1" x14ac:dyDescent="0.25">
      <c r="A750" s="85"/>
      <c r="B750" s="72" t="s">
        <v>117</v>
      </c>
      <c r="C750" s="86"/>
      <c r="D750" s="88">
        <v>12</v>
      </c>
      <c r="E750" s="88">
        <v>12</v>
      </c>
      <c r="F750" s="87"/>
      <c r="G750" s="88"/>
      <c r="H750" s="74"/>
      <c r="I750" s="87"/>
      <c r="J750" s="250"/>
      <c r="K750" s="68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  <c r="AG750" s="68"/>
      <c r="AH750" s="68"/>
      <c r="AI750" s="68"/>
      <c r="AJ750" s="68"/>
      <c r="AK750" s="68"/>
      <c r="AL750" s="68"/>
      <c r="AM750" s="68"/>
      <c r="AN750" s="68"/>
      <c r="AO750" s="68"/>
      <c r="AP750" s="68"/>
      <c r="AQ750" s="68"/>
      <c r="AR750" s="68"/>
      <c r="AS750" s="68"/>
      <c r="AT750" s="68"/>
      <c r="AU750" s="68"/>
      <c r="AV750" s="68"/>
      <c r="AW750" s="68"/>
      <c r="AX750" s="68"/>
      <c r="AY750" s="68"/>
      <c r="AZ750" s="68"/>
      <c r="BA750" s="68"/>
      <c r="BB750" s="68"/>
      <c r="BC750" s="68"/>
      <c r="BD750" s="68"/>
      <c r="BE750" s="68"/>
      <c r="BF750" s="68"/>
      <c r="BG750" s="68"/>
      <c r="BH750" s="68"/>
      <c r="BI750" s="68"/>
      <c r="BJ750" s="68"/>
      <c r="BK750" s="68"/>
      <c r="BL750" s="68"/>
      <c r="BM750" s="68"/>
      <c r="BN750" s="68"/>
      <c r="BO750" s="68"/>
      <c r="BP750" s="68"/>
      <c r="BQ750" s="68"/>
      <c r="BR750" s="68"/>
      <c r="BS750" s="68"/>
      <c r="BT750" s="68"/>
      <c r="BU750" s="68"/>
      <c r="BV750" s="68"/>
      <c r="BW750" s="68"/>
      <c r="BX750" s="68"/>
      <c r="BY750" s="68"/>
      <c r="BZ750" s="68"/>
      <c r="CA750" s="68"/>
      <c r="CB750" s="68"/>
      <c r="CC750" s="68"/>
      <c r="CD750" s="68"/>
      <c r="CE750" s="68"/>
      <c r="CF750" s="68"/>
      <c r="CG750" s="68"/>
      <c r="CH750" s="68"/>
      <c r="CI750" s="68"/>
      <c r="CJ750" s="68"/>
      <c r="CK750" s="68"/>
      <c r="CL750" s="68"/>
      <c r="CM750" s="68"/>
      <c r="CN750" s="68"/>
      <c r="CO750" s="68"/>
      <c r="CP750" s="68"/>
      <c r="CQ750" s="68"/>
      <c r="CR750" s="68"/>
      <c r="CS750" s="68"/>
      <c r="CT750" s="68"/>
      <c r="CU750" s="68"/>
      <c r="CV750" s="68"/>
      <c r="CW750" s="68"/>
      <c r="CX750" s="68"/>
      <c r="CY750" s="68"/>
      <c r="CZ750" s="68"/>
      <c r="DA750" s="68"/>
    </row>
    <row r="751" spans="1:106" s="57" customFormat="1" x14ac:dyDescent="0.25">
      <c r="A751" s="85"/>
      <c r="B751" s="72" t="s">
        <v>34</v>
      </c>
      <c r="C751" s="86"/>
      <c r="D751" s="88">
        <v>2</v>
      </c>
      <c r="E751" s="88">
        <v>2</v>
      </c>
      <c r="F751" s="87"/>
      <c r="G751" s="88"/>
      <c r="H751" s="74"/>
      <c r="I751" s="87"/>
      <c r="J751" s="250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  <c r="AG751" s="68"/>
      <c r="AH751" s="68"/>
      <c r="AI751" s="68"/>
      <c r="AJ751" s="68"/>
      <c r="AK751" s="68"/>
      <c r="AL751" s="68"/>
      <c r="AM751" s="68"/>
      <c r="AN751" s="68"/>
      <c r="AO751" s="68"/>
      <c r="AP751" s="68"/>
      <c r="AQ751" s="68"/>
      <c r="AR751" s="68"/>
      <c r="AS751" s="68"/>
      <c r="AT751" s="68"/>
      <c r="AU751" s="68"/>
      <c r="AV751" s="68"/>
      <c r="AW751" s="68"/>
      <c r="AX751" s="68"/>
      <c r="AY751" s="68"/>
      <c r="AZ751" s="68"/>
      <c r="BA751" s="68"/>
      <c r="BB751" s="68"/>
      <c r="BC751" s="68"/>
      <c r="BD751" s="68"/>
      <c r="BE751" s="68"/>
      <c r="BF751" s="68"/>
      <c r="BG751" s="68"/>
      <c r="BH751" s="68"/>
      <c r="BI751" s="68"/>
      <c r="BJ751" s="68"/>
      <c r="BK751" s="68"/>
      <c r="BL751" s="68"/>
      <c r="BM751" s="68"/>
      <c r="BN751" s="68"/>
      <c r="BO751" s="68"/>
      <c r="BP751" s="68"/>
      <c r="BQ751" s="68"/>
      <c r="BR751" s="68"/>
      <c r="BS751" s="68"/>
      <c r="BT751" s="68"/>
      <c r="BU751" s="68"/>
      <c r="BV751" s="68"/>
      <c r="BW751" s="68"/>
      <c r="BX751" s="68"/>
      <c r="BY751" s="68"/>
      <c r="BZ751" s="68"/>
      <c r="CA751" s="68"/>
      <c r="CB751" s="68"/>
      <c r="CC751" s="68"/>
      <c r="CD751" s="68"/>
      <c r="CE751" s="68"/>
      <c r="CF751" s="68"/>
      <c r="CG751" s="68"/>
      <c r="CH751" s="68"/>
      <c r="CI751" s="68"/>
      <c r="CJ751" s="68"/>
      <c r="CK751" s="68"/>
      <c r="CL751" s="68"/>
      <c r="CM751" s="68"/>
      <c r="CN751" s="68"/>
      <c r="CO751" s="68"/>
      <c r="CP751" s="68"/>
      <c r="CQ751" s="68"/>
      <c r="CR751" s="68"/>
      <c r="CS751" s="68"/>
      <c r="CT751" s="68"/>
      <c r="CU751" s="68"/>
      <c r="CV751" s="68"/>
      <c r="CW751" s="68"/>
      <c r="CX751" s="68"/>
      <c r="CY751" s="68"/>
      <c r="CZ751" s="68"/>
      <c r="DA751" s="68"/>
    </row>
    <row r="752" spans="1:106" s="57" customFormat="1" x14ac:dyDescent="0.25">
      <c r="A752" s="85"/>
      <c r="B752" s="72" t="s">
        <v>39</v>
      </c>
      <c r="C752" s="86"/>
      <c r="D752" s="88">
        <v>1</v>
      </c>
      <c r="E752" s="88">
        <v>1</v>
      </c>
      <c r="F752" s="87"/>
      <c r="G752" s="88"/>
      <c r="H752" s="74"/>
      <c r="I752" s="87"/>
      <c r="J752" s="250"/>
      <c r="K752" s="68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  <c r="AG752" s="68"/>
      <c r="AH752" s="68"/>
      <c r="AI752" s="68"/>
      <c r="AJ752" s="68"/>
      <c r="AK752" s="68"/>
      <c r="AL752" s="68"/>
      <c r="AM752" s="68"/>
      <c r="AN752" s="68"/>
      <c r="AO752" s="68"/>
      <c r="AP752" s="68"/>
      <c r="AQ752" s="68"/>
      <c r="AR752" s="68"/>
      <c r="AS752" s="68"/>
      <c r="AT752" s="68"/>
      <c r="AU752" s="68"/>
      <c r="AV752" s="68"/>
      <c r="AW752" s="68"/>
      <c r="AX752" s="68"/>
      <c r="AY752" s="68"/>
      <c r="AZ752" s="68"/>
      <c r="BA752" s="68"/>
      <c r="BB752" s="68"/>
      <c r="BC752" s="68"/>
      <c r="BD752" s="68"/>
      <c r="BE752" s="68"/>
      <c r="BF752" s="68"/>
      <c r="BG752" s="68"/>
      <c r="BH752" s="68"/>
      <c r="BI752" s="68"/>
      <c r="BJ752" s="68"/>
      <c r="BK752" s="68"/>
      <c r="BL752" s="68"/>
      <c r="BM752" s="68"/>
      <c r="BN752" s="68"/>
      <c r="BO752" s="68"/>
      <c r="BP752" s="68"/>
      <c r="BQ752" s="68"/>
      <c r="BR752" s="68"/>
      <c r="BS752" s="68"/>
      <c r="BT752" s="68"/>
      <c r="BU752" s="68"/>
      <c r="BV752" s="68"/>
      <c r="BW752" s="68"/>
      <c r="BX752" s="68"/>
      <c r="BY752" s="68"/>
      <c r="BZ752" s="68"/>
      <c r="CA752" s="68"/>
      <c r="CB752" s="68"/>
      <c r="CC752" s="68"/>
      <c r="CD752" s="68"/>
      <c r="CE752" s="68"/>
      <c r="CF752" s="68"/>
      <c r="CG752" s="68"/>
      <c r="CH752" s="68"/>
      <c r="CI752" s="68"/>
      <c r="CJ752" s="68"/>
      <c r="CK752" s="68"/>
      <c r="CL752" s="68"/>
      <c r="CM752" s="68"/>
      <c r="CN752" s="68"/>
      <c r="CO752" s="68"/>
      <c r="CP752" s="68"/>
      <c r="CQ752" s="68"/>
      <c r="CR752" s="68"/>
      <c r="CS752" s="68"/>
      <c r="CT752" s="68"/>
      <c r="CU752" s="68"/>
      <c r="CV752" s="68"/>
      <c r="CW752" s="68"/>
      <c r="CX752" s="68"/>
      <c r="CY752" s="68"/>
      <c r="CZ752" s="68"/>
      <c r="DA752" s="68"/>
    </row>
    <row r="753" spans="1:153" s="57" customFormat="1" x14ac:dyDescent="0.25">
      <c r="A753" s="85"/>
      <c r="B753" s="72" t="s">
        <v>17</v>
      </c>
      <c r="C753" s="86"/>
      <c r="D753" s="88">
        <v>144</v>
      </c>
      <c r="E753" s="88">
        <v>144</v>
      </c>
      <c r="F753" s="87"/>
      <c r="G753" s="88"/>
      <c r="H753" s="74"/>
      <c r="I753" s="87"/>
      <c r="J753" s="250"/>
      <c r="K753" s="68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68"/>
      <c r="AM753" s="68"/>
      <c r="AN753" s="68"/>
      <c r="AO753" s="68"/>
      <c r="AP753" s="68"/>
      <c r="AQ753" s="68"/>
      <c r="AR753" s="68"/>
      <c r="AS753" s="68"/>
      <c r="AT753" s="68"/>
      <c r="AU753" s="68"/>
      <c r="AV753" s="68"/>
      <c r="AW753" s="68"/>
      <c r="AX753" s="68"/>
      <c r="AY753" s="68"/>
      <c r="AZ753" s="68"/>
      <c r="BA753" s="68"/>
      <c r="BB753" s="68"/>
      <c r="BC753" s="68"/>
      <c r="BD753" s="68"/>
      <c r="BE753" s="68"/>
      <c r="BF753" s="68"/>
      <c r="BG753" s="68"/>
      <c r="BH753" s="68"/>
      <c r="BI753" s="68"/>
      <c r="BJ753" s="68"/>
      <c r="BK753" s="68"/>
      <c r="BL753" s="68"/>
      <c r="BM753" s="68"/>
      <c r="BN753" s="68"/>
      <c r="BO753" s="68"/>
      <c r="BP753" s="68"/>
      <c r="BQ753" s="68"/>
      <c r="BR753" s="68"/>
      <c r="BS753" s="68"/>
      <c r="BT753" s="68"/>
      <c r="BU753" s="68"/>
      <c r="BV753" s="68"/>
      <c r="BW753" s="68"/>
      <c r="BX753" s="68"/>
      <c r="BY753" s="68"/>
      <c r="BZ753" s="68"/>
      <c r="CA753" s="68"/>
      <c r="CB753" s="68"/>
      <c r="CC753" s="68"/>
      <c r="CD753" s="68"/>
      <c r="CE753" s="68"/>
      <c r="CF753" s="68"/>
      <c r="CG753" s="68"/>
      <c r="CH753" s="68"/>
      <c r="CI753" s="68"/>
      <c r="CJ753" s="68"/>
      <c r="CK753" s="68"/>
      <c r="CL753" s="68"/>
      <c r="CM753" s="68"/>
      <c r="CN753" s="68"/>
      <c r="CO753" s="68"/>
      <c r="CP753" s="68"/>
      <c r="CQ753" s="68"/>
      <c r="CR753" s="68"/>
      <c r="CS753" s="68"/>
      <c r="CT753" s="68"/>
      <c r="CU753" s="68"/>
      <c r="CV753" s="68"/>
      <c r="CW753" s="68"/>
      <c r="CX753" s="68"/>
      <c r="CY753" s="68"/>
      <c r="CZ753" s="68"/>
      <c r="DA753" s="68"/>
    </row>
    <row r="754" spans="1:153" s="58" customFormat="1" ht="31.5" x14ac:dyDescent="0.25">
      <c r="A754" s="85" t="s">
        <v>395</v>
      </c>
      <c r="B754" s="227"/>
      <c r="C754" s="220" t="s">
        <v>392</v>
      </c>
      <c r="D754" s="221"/>
      <c r="E754" s="88"/>
      <c r="F754" s="87">
        <v>8.75</v>
      </c>
      <c r="G754" s="88">
        <v>8.1999999999999993</v>
      </c>
      <c r="H754" s="221">
        <v>27</v>
      </c>
      <c r="I754" s="87">
        <v>217</v>
      </c>
      <c r="J754" s="110" t="s">
        <v>394</v>
      </c>
      <c r="K754" s="120"/>
      <c r="L754" s="120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  <c r="AJ754" s="62"/>
      <c r="AK754" s="62"/>
      <c r="AL754" s="62"/>
      <c r="AM754" s="62"/>
      <c r="AN754" s="62"/>
      <c r="AO754" s="62"/>
      <c r="AP754" s="62"/>
      <c r="AQ754" s="62"/>
      <c r="AR754" s="62"/>
      <c r="AS754" s="62"/>
      <c r="AT754" s="62"/>
      <c r="AU754" s="62"/>
      <c r="AV754" s="62"/>
      <c r="AW754" s="62"/>
      <c r="AX754" s="62"/>
      <c r="AY754" s="62"/>
      <c r="AZ754" s="62"/>
      <c r="BA754" s="62"/>
      <c r="BB754" s="62"/>
      <c r="BC754" s="62"/>
      <c r="BD754" s="62"/>
      <c r="BE754" s="62"/>
      <c r="BF754" s="62"/>
      <c r="BG754" s="62"/>
      <c r="BH754" s="62"/>
      <c r="BI754" s="62"/>
      <c r="BJ754" s="62"/>
      <c r="BK754" s="62"/>
      <c r="BL754" s="62"/>
      <c r="BM754" s="62"/>
      <c r="BN754" s="62"/>
      <c r="BO754" s="62"/>
      <c r="BP754" s="62"/>
      <c r="BQ754" s="62"/>
      <c r="BR754" s="62"/>
      <c r="BS754" s="62"/>
      <c r="BT754" s="62"/>
      <c r="BU754" s="62"/>
      <c r="BV754" s="62"/>
      <c r="BW754" s="62"/>
      <c r="BX754" s="62"/>
      <c r="BY754" s="62"/>
      <c r="BZ754" s="62"/>
      <c r="CA754" s="62"/>
      <c r="CB754" s="62"/>
      <c r="CC754" s="62"/>
      <c r="CD754" s="62"/>
      <c r="CE754" s="62"/>
      <c r="CF754" s="62"/>
      <c r="CG754" s="62"/>
      <c r="CH754" s="62"/>
      <c r="CI754" s="62"/>
      <c r="CJ754" s="62"/>
      <c r="CK754" s="62"/>
      <c r="CL754" s="62"/>
      <c r="CM754" s="62"/>
      <c r="CN754" s="62"/>
      <c r="CO754" s="62"/>
      <c r="CP754" s="62"/>
      <c r="CQ754" s="62"/>
      <c r="CR754" s="62"/>
      <c r="CS754" s="62"/>
      <c r="CT754" s="62"/>
      <c r="CU754" s="62"/>
      <c r="CV754" s="62"/>
      <c r="CW754" s="62"/>
      <c r="CX754" s="62"/>
      <c r="CY754" s="62"/>
      <c r="CZ754" s="62"/>
      <c r="DA754" s="62"/>
      <c r="DB754" s="62"/>
    </row>
    <row r="755" spans="1:153" s="58" customFormat="1" ht="31.5" x14ac:dyDescent="0.25">
      <c r="A755" s="85"/>
      <c r="B755" s="196" t="s">
        <v>393</v>
      </c>
      <c r="C755" s="220"/>
      <c r="D755" s="221">
        <v>1</v>
      </c>
      <c r="E755" s="88">
        <v>1</v>
      </c>
      <c r="F755" s="87"/>
      <c r="G755" s="88"/>
      <c r="H755" s="221"/>
      <c r="I755" s="87"/>
      <c r="J755" s="110"/>
      <c r="K755" s="120"/>
      <c r="L755" s="120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  <c r="AJ755" s="62"/>
      <c r="AK755" s="62"/>
      <c r="AL755" s="62"/>
      <c r="AM755" s="62"/>
      <c r="AN755" s="62"/>
      <c r="AO755" s="62"/>
      <c r="AP755" s="62"/>
      <c r="AQ755" s="62"/>
      <c r="AR755" s="62"/>
      <c r="AS755" s="62"/>
      <c r="AT755" s="62"/>
      <c r="AU755" s="62"/>
      <c r="AV755" s="62"/>
      <c r="AW755" s="62"/>
      <c r="AX755" s="62"/>
      <c r="AY755" s="62"/>
      <c r="AZ755" s="62"/>
      <c r="BA755" s="62"/>
      <c r="BB755" s="62"/>
      <c r="BC755" s="62"/>
      <c r="BD755" s="62"/>
      <c r="BE755" s="62"/>
      <c r="BF755" s="62"/>
      <c r="BG755" s="62"/>
      <c r="BH755" s="62"/>
      <c r="BI755" s="62"/>
      <c r="BJ755" s="62"/>
      <c r="BK755" s="62"/>
      <c r="BL755" s="62"/>
      <c r="BM755" s="62"/>
      <c r="BN755" s="62"/>
      <c r="BO755" s="62"/>
      <c r="BP755" s="62"/>
      <c r="BQ755" s="62"/>
      <c r="BR755" s="62"/>
      <c r="BS755" s="62"/>
      <c r="BT755" s="62"/>
      <c r="BU755" s="62"/>
      <c r="BV755" s="62"/>
      <c r="BW755" s="62"/>
      <c r="BX755" s="62"/>
      <c r="BY755" s="62"/>
      <c r="BZ755" s="62"/>
      <c r="CA755" s="62"/>
      <c r="CB755" s="62"/>
      <c r="CC755" s="62"/>
      <c r="CD755" s="62"/>
      <c r="CE755" s="62"/>
      <c r="CF755" s="62"/>
      <c r="CG755" s="62"/>
      <c r="CH755" s="62"/>
      <c r="CI755" s="62"/>
      <c r="CJ755" s="62"/>
      <c r="CK755" s="62"/>
      <c r="CL755" s="62"/>
      <c r="CM755" s="62"/>
      <c r="CN755" s="62"/>
      <c r="CO755" s="62"/>
      <c r="CP755" s="62"/>
      <c r="CQ755" s="62"/>
      <c r="CR755" s="62"/>
      <c r="CS755" s="62"/>
      <c r="CT755" s="62"/>
      <c r="CU755" s="62"/>
      <c r="CV755" s="62"/>
      <c r="CW755" s="62"/>
      <c r="CX755" s="62"/>
      <c r="CY755" s="62"/>
      <c r="CZ755" s="62"/>
      <c r="DA755" s="62"/>
      <c r="DB755" s="62"/>
    </row>
    <row r="756" spans="1:153" s="58" customFormat="1" x14ac:dyDescent="0.25">
      <c r="A756" s="85"/>
      <c r="B756" s="227" t="s">
        <v>81</v>
      </c>
      <c r="C756" s="220"/>
      <c r="D756" s="221"/>
      <c r="E756" s="88">
        <v>74</v>
      </c>
      <c r="F756" s="87"/>
      <c r="G756" s="87"/>
      <c r="H756" s="87"/>
      <c r="I756" s="87"/>
      <c r="J756" s="110"/>
      <c r="K756" s="120"/>
      <c r="L756" s="120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  <c r="AJ756" s="62"/>
      <c r="AK756" s="62"/>
      <c r="AL756" s="62"/>
      <c r="AM756" s="62"/>
      <c r="AN756" s="62"/>
      <c r="AO756" s="62"/>
      <c r="AP756" s="62"/>
      <c r="AQ756" s="62"/>
      <c r="AR756" s="62"/>
      <c r="AS756" s="62"/>
      <c r="AT756" s="62"/>
      <c r="AU756" s="62"/>
      <c r="AV756" s="62"/>
      <c r="AW756" s="62"/>
      <c r="AX756" s="62"/>
      <c r="AY756" s="62"/>
      <c r="AZ756" s="62"/>
      <c r="BA756" s="62"/>
      <c r="BB756" s="62"/>
      <c r="BC756" s="62"/>
      <c r="BD756" s="62"/>
      <c r="BE756" s="62"/>
      <c r="BF756" s="62"/>
      <c r="BG756" s="62"/>
      <c r="BH756" s="62"/>
      <c r="BI756" s="62"/>
      <c r="BJ756" s="62"/>
      <c r="BK756" s="62"/>
      <c r="BL756" s="62"/>
      <c r="BM756" s="62"/>
      <c r="BN756" s="62"/>
      <c r="BO756" s="62"/>
      <c r="BP756" s="62"/>
      <c r="BQ756" s="62"/>
      <c r="BR756" s="62"/>
      <c r="BS756" s="62"/>
      <c r="BT756" s="62"/>
      <c r="BU756" s="62"/>
      <c r="BV756" s="62"/>
      <c r="BW756" s="62"/>
      <c r="BX756" s="62"/>
      <c r="BY756" s="62"/>
      <c r="BZ756" s="62"/>
      <c r="CA756" s="62"/>
      <c r="CB756" s="62"/>
      <c r="CC756" s="62"/>
      <c r="CD756" s="62"/>
      <c r="CE756" s="62"/>
      <c r="CF756" s="62"/>
      <c r="CG756" s="62"/>
      <c r="CH756" s="62"/>
      <c r="CI756" s="62"/>
      <c r="CJ756" s="62"/>
      <c r="CK756" s="62"/>
      <c r="CL756" s="62"/>
      <c r="CM756" s="62"/>
      <c r="CN756" s="62"/>
      <c r="CO756" s="62"/>
      <c r="CP756" s="62"/>
      <c r="CQ756" s="62"/>
      <c r="CR756" s="62"/>
      <c r="CS756" s="62"/>
      <c r="CT756" s="62"/>
      <c r="CU756" s="62"/>
      <c r="CV756" s="62"/>
      <c r="CW756" s="62"/>
      <c r="CX756" s="62"/>
      <c r="CY756" s="62"/>
      <c r="CZ756" s="62"/>
      <c r="DA756" s="62"/>
      <c r="DB756" s="62"/>
    </row>
    <row r="757" spans="1:153" s="58" customFormat="1" x14ac:dyDescent="0.25">
      <c r="A757" s="85"/>
      <c r="B757" s="227" t="s">
        <v>34</v>
      </c>
      <c r="C757" s="220"/>
      <c r="D757" s="221">
        <v>2</v>
      </c>
      <c r="E757" s="88">
        <v>2</v>
      </c>
      <c r="F757" s="87"/>
      <c r="G757" s="87"/>
      <c r="H757" s="88"/>
      <c r="I757" s="87"/>
      <c r="J757" s="110"/>
      <c r="K757" s="120"/>
      <c r="L757" s="120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  <c r="AM757" s="62"/>
      <c r="AN757" s="62"/>
      <c r="AO757" s="62"/>
      <c r="AP757" s="62"/>
      <c r="AQ757" s="62"/>
      <c r="AR757" s="62"/>
      <c r="AS757" s="62"/>
      <c r="AT757" s="62"/>
      <c r="AU757" s="62"/>
      <c r="AV757" s="62"/>
      <c r="AW757" s="62"/>
      <c r="AX757" s="62"/>
      <c r="AY757" s="62"/>
      <c r="AZ757" s="62"/>
      <c r="BA757" s="62"/>
      <c r="BB757" s="62"/>
      <c r="BC757" s="62"/>
      <c r="BD757" s="62"/>
      <c r="BE757" s="62"/>
      <c r="BF757" s="62"/>
      <c r="BG757" s="62"/>
      <c r="BH757" s="62"/>
      <c r="BI757" s="62"/>
      <c r="BJ757" s="62"/>
      <c r="BK757" s="62"/>
      <c r="BL757" s="62"/>
      <c r="BM757" s="62"/>
      <c r="BN757" s="62"/>
      <c r="BO757" s="62"/>
      <c r="BP757" s="62"/>
      <c r="BQ757" s="62"/>
      <c r="BR757" s="62"/>
      <c r="BS757" s="62"/>
      <c r="BT757" s="62"/>
      <c r="BU757" s="62"/>
      <c r="BV757" s="62"/>
      <c r="BW757" s="62"/>
      <c r="BX757" s="62"/>
      <c r="BY757" s="62"/>
      <c r="BZ757" s="62"/>
      <c r="CA757" s="62"/>
      <c r="CB757" s="62"/>
      <c r="CC757" s="62"/>
      <c r="CD757" s="62"/>
      <c r="CE757" s="62"/>
      <c r="CF757" s="62"/>
      <c r="CG757" s="62"/>
      <c r="CH757" s="62"/>
      <c r="CI757" s="62"/>
      <c r="CJ757" s="62"/>
      <c r="CK757" s="62"/>
      <c r="CL757" s="62"/>
      <c r="CM757" s="62"/>
      <c r="CN757" s="62"/>
      <c r="CO757" s="62"/>
      <c r="CP757" s="62"/>
      <c r="CQ757" s="62"/>
      <c r="CR757" s="62"/>
      <c r="CS757" s="62"/>
      <c r="CT757" s="62"/>
      <c r="CU757" s="62"/>
      <c r="CV757" s="62"/>
      <c r="CW757" s="62"/>
      <c r="CX757" s="62"/>
      <c r="CY757" s="62"/>
      <c r="CZ757" s="62"/>
      <c r="DA757" s="62"/>
      <c r="DB757" s="62"/>
    </row>
    <row r="758" spans="1:153" s="58" customFormat="1" x14ac:dyDescent="0.25">
      <c r="A758" s="85"/>
      <c r="B758" s="263" t="s">
        <v>213</v>
      </c>
      <c r="C758" s="220"/>
      <c r="D758" s="221"/>
      <c r="E758" s="88">
        <v>30</v>
      </c>
      <c r="F758" s="87"/>
      <c r="G758" s="88"/>
      <c r="H758" s="221"/>
      <c r="I758" s="87"/>
      <c r="J758" s="110"/>
      <c r="K758" s="120"/>
      <c r="L758" s="120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  <c r="AJ758" s="62"/>
      <c r="AK758" s="62"/>
      <c r="AL758" s="62"/>
      <c r="AM758" s="62"/>
      <c r="AN758" s="62"/>
      <c r="AO758" s="62"/>
      <c r="AP758" s="62"/>
      <c r="AQ758" s="62"/>
      <c r="AR758" s="62"/>
      <c r="AS758" s="62"/>
      <c r="AT758" s="62"/>
      <c r="AU758" s="62"/>
      <c r="AV758" s="62"/>
      <c r="AW758" s="62"/>
      <c r="AX758" s="62"/>
      <c r="AY758" s="62"/>
      <c r="AZ758" s="62"/>
      <c r="BA758" s="62"/>
      <c r="BB758" s="62"/>
      <c r="BC758" s="62"/>
      <c r="BD758" s="62"/>
      <c r="BE758" s="62"/>
      <c r="BF758" s="62"/>
      <c r="BG758" s="62"/>
      <c r="BH758" s="62"/>
      <c r="BI758" s="62"/>
      <c r="BJ758" s="62"/>
      <c r="BK758" s="62"/>
      <c r="BL758" s="62"/>
      <c r="BM758" s="62"/>
      <c r="BN758" s="62"/>
      <c r="BO758" s="62"/>
      <c r="BP758" s="62"/>
      <c r="BQ758" s="62"/>
      <c r="BR758" s="62"/>
      <c r="BS758" s="62"/>
      <c r="BT758" s="62"/>
      <c r="BU758" s="62"/>
      <c r="BV758" s="62"/>
      <c r="BW758" s="62"/>
      <c r="BX758" s="62"/>
      <c r="BY758" s="62"/>
      <c r="BZ758" s="62"/>
      <c r="CA758" s="62"/>
      <c r="CB758" s="62"/>
      <c r="CC758" s="62"/>
      <c r="CD758" s="62"/>
      <c r="CE758" s="62"/>
      <c r="CF758" s="62"/>
      <c r="CG758" s="62"/>
      <c r="CH758" s="62"/>
      <c r="CI758" s="62"/>
      <c r="CJ758" s="62"/>
      <c r="CK758" s="62"/>
      <c r="CL758" s="62"/>
      <c r="CM758" s="62"/>
      <c r="CN758" s="62"/>
      <c r="CO758" s="62"/>
      <c r="CP758" s="62"/>
      <c r="CQ758" s="62"/>
      <c r="CR758" s="62"/>
      <c r="CS758" s="62"/>
      <c r="CT758" s="62"/>
      <c r="CU758" s="62"/>
      <c r="CV758" s="62"/>
      <c r="CW758" s="62"/>
      <c r="CX758" s="62"/>
      <c r="CY758" s="62"/>
      <c r="CZ758" s="62"/>
      <c r="DA758" s="62"/>
      <c r="DB758" s="62"/>
    </row>
    <row r="759" spans="1:153" s="58" customFormat="1" x14ac:dyDescent="0.25">
      <c r="A759" s="85"/>
      <c r="B759" s="227" t="s">
        <v>52</v>
      </c>
      <c r="C759" s="220"/>
      <c r="D759" s="221">
        <v>27</v>
      </c>
      <c r="E759" s="88">
        <v>27</v>
      </c>
      <c r="F759" s="87"/>
      <c r="G759" s="88"/>
      <c r="H759" s="221"/>
      <c r="I759" s="87"/>
      <c r="J759" s="110"/>
      <c r="K759" s="120"/>
      <c r="L759" s="120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  <c r="AM759" s="62"/>
      <c r="AN759" s="62"/>
      <c r="AO759" s="62"/>
      <c r="AP759" s="62"/>
      <c r="AQ759" s="62"/>
      <c r="AR759" s="62"/>
      <c r="AS759" s="62"/>
      <c r="AT759" s="62"/>
      <c r="AU759" s="62"/>
      <c r="AV759" s="62"/>
      <c r="AW759" s="62"/>
      <c r="AX759" s="62"/>
      <c r="AY759" s="62"/>
      <c r="AZ759" s="62"/>
      <c r="BA759" s="62"/>
      <c r="BB759" s="62"/>
      <c r="BC759" s="62"/>
      <c r="BD759" s="62"/>
      <c r="BE759" s="62"/>
      <c r="BF759" s="62"/>
      <c r="BG759" s="62"/>
      <c r="BH759" s="62"/>
      <c r="BI759" s="62"/>
      <c r="BJ759" s="62"/>
      <c r="BK759" s="62"/>
      <c r="BL759" s="62"/>
      <c r="BM759" s="62"/>
      <c r="BN759" s="62"/>
      <c r="BO759" s="62"/>
      <c r="BP759" s="62"/>
      <c r="BQ759" s="62"/>
      <c r="BR759" s="62"/>
      <c r="BS759" s="62"/>
      <c r="BT759" s="62"/>
      <c r="BU759" s="62"/>
      <c r="BV759" s="62"/>
      <c r="BW759" s="62"/>
      <c r="BX759" s="62"/>
      <c r="BY759" s="62"/>
      <c r="BZ759" s="62"/>
      <c r="CA759" s="62"/>
      <c r="CB759" s="62"/>
      <c r="CC759" s="62"/>
      <c r="CD759" s="62"/>
      <c r="CE759" s="62"/>
      <c r="CF759" s="62"/>
      <c r="CG759" s="62"/>
      <c r="CH759" s="62"/>
      <c r="CI759" s="62"/>
      <c r="CJ759" s="62"/>
      <c r="CK759" s="62"/>
      <c r="CL759" s="62"/>
      <c r="CM759" s="62"/>
      <c r="CN759" s="62"/>
      <c r="CO759" s="62"/>
      <c r="CP759" s="62"/>
      <c r="CQ759" s="62"/>
      <c r="CR759" s="62"/>
      <c r="CS759" s="62"/>
      <c r="CT759" s="62"/>
      <c r="CU759" s="62"/>
      <c r="CV759" s="62"/>
      <c r="CW759" s="62"/>
      <c r="CX759" s="62"/>
      <c r="CY759" s="62"/>
      <c r="CZ759" s="62"/>
      <c r="DA759" s="62"/>
      <c r="DB759" s="62"/>
    </row>
    <row r="760" spans="1:153" s="58" customFormat="1" x14ac:dyDescent="0.25">
      <c r="A760" s="85"/>
      <c r="B760" s="227" t="s">
        <v>34</v>
      </c>
      <c r="C760" s="220"/>
      <c r="D760" s="221">
        <v>0.5</v>
      </c>
      <c r="E760" s="88">
        <v>0.5</v>
      </c>
      <c r="F760" s="87"/>
      <c r="G760" s="88"/>
      <c r="H760" s="221"/>
      <c r="I760" s="87"/>
      <c r="J760" s="250"/>
      <c r="K760" s="120"/>
      <c r="L760" s="120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  <c r="AJ760" s="62"/>
      <c r="AK760" s="62"/>
      <c r="AL760" s="62"/>
      <c r="AM760" s="62"/>
      <c r="AN760" s="62"/>
      <c r="AO760" s="62"/>
      <c r="AP760" s="62"/>
      <c r="AQ760" s="62"/>
      <c r="AR760" s="62"/>
      <c r="AS760" s="62"/>
      <c r="AT760" s="62"/>
      <c r="AU760" s="62"/>
      <c r="AV760" s="62"/>
      <c r="AW760" s="62"/>
      <c r="AX760" s="62"/>
      <c r="AY760" s="62"/>
      <c r="AZ760" s="62"/>
      <c r="BA760" s="62"/>
      <c r="BB760" s="62"/>
      <c r="BC760" s="62"/>
      <c r="BD760" s="62"/>
      <c r="BE760" s="62"/>
      <c r="BF760" s="62"/>
      <c r="BG760" s="62"/>
      <c r="BH760" s="62"/>
      <c r="BI760" s="62"/>
      <c r="BJ760" s="62"/>
      <c r="BK760" s="62"/>
      <c r="BL760" s="62"/>
      <c r="BM760" s="62"/>
      <c r="BN760" s="62"/>
      <c r="BO760" s="62"/>
      <c r="BP760" s="62"/>
      <c r="BQ760" s="62"/>
      <c r="BR760" s="62"/>
      <c r="BS760" s="62"/>
      <c r="BT760" s="62"/>
      <c r="BU760" s="62"/>
      <c r="BV760" s="62"/>
      <c r="BW760" s="62"/>
      <c r="BX760" s="62"/>
      <c r="BY760" s="62"/>
      <c r="BZ760" s="62"/>
      <c r="CA760" s="62"/>
      <c r="CB760" s="62"/>
      <c r="CC760" s="62"/>
      <c r="CD760" s="62"/>
      <c r="CE760" s="62"/>
      <c r="CF760" s="62"/>
      <c r="CG760" s="62"/>
      <c r="CH760" s="62"/>
      <c r="CI760" s="62"/>
      <c r="CJ760" s="62"/>
      <c r="CK760" s="62"/>
      <c r="CL760" s="62"/>
      <c r="CM760" s="62"/>
      <c r="CN760" s="62"/>
      <c r="CO760" s="62"/>
      <c r="CP760" s="62"/>
      <c r="CQ760" s="62"/>
      <c r="CR760" s="62"/>
      <c r="CS760" s="62"/>
      <c r="CT760" s="62"/>
      <c r="CU760" s="62"/>
      <c r="CV760" s="62"/>
      <c r="CW760" s="62"/>
      <c r="CX760" s="62"/>
      <c r="CY760" s="62"/>
      <c r="CZ760" s="62"/>
      <c r="DA760" s="62"/>
      <c r="DB760" s="62"/>
    </row>
    <row r="761" spans="1:153" s="58" customFormat="1" x14ac:dyDescent="0.25">
      <c r="A761" s="85"/>
      <c r="B761" s="227" t="s">
        <v>239</v>
      </c>
      <c r="C761" s="220"/>
      <c r="D761" s="88">
        <v>1.35</v>
      </c>
      <c r="E761" s="88">
        <v>1.35</v>
      </c>
      <c r="F761" s="221"/>
      <c r="G761" s="88"/>
      <c r="H761" s="221"/>
      <c r="I761" s="87"/>
      <c r="J761" s="250"/>
      <c r="K761" s="120"/>
      <c r="L761" s="120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  <c r="AJ761" s="62"/>
      <c r="AK761" s="62"/>
      <c r="AL761" s="62"/>
      <c r="AM761" s="62"/>
      <c r="AN761" s="62"/>
      <c r="AO761" s="62"/>
      <c r="AP761" s="62"/>
      <c r="AQ761" s="62"/>
      <c r="AR761" s="62"/>
      <c r="AS761" s="62"/>
      <c r="AT761" s="62"/>
      <c r="AU761" s="62"/>
      <c r="AV761" s="62"/>
      <c r="AW761" s="62"/>
      <c r="AX761" s="62"/>
      <c r="AY761" s="62"/>
      <c r="AZ761" s="62"/>
      <c r="BA761" s="62"/>
      <c r="BB761" s="62"/>
      <c r="BC761" s="62"/>
      <c r="BD761" s="62"/>
      <c r="BE761" s="62"/>
      <c r="BF761" s="62"/>
      <c r="BG761" s="62"/>
      <c r="BH761" s="62"/>
      <c r="BI761" s="62"/>
      <c r="BJ761" s="62"/>
      <c r="BK761" s="62"/>
      <c r="BL761" s="62"/>
      <c r="BM761" s="62"/>
      <c r="BN761" s="62"/>
      <c r="BO761" s="62"/>
      <c r="BP761" s="62"/>
      <c r="BQ761" s="62"/>
      <c r="BR761" s="62"/>
      <c r="BS761" s="62"/>
      <c r="BT761" s="62"/>
      <c r="BU761" s="62"/>
      <c r="BV761" s="62"/>
      <c r="BW761" s="62"/>
      <c r="BX761" s="62"/>
      <c r="BY761" s="62"/>
      <c r="BZ761" s="62"/>
      <c r="CA761" s="62"/>
      <c r="CB761" s="62"/>
      <c r="CC761" s="62"/>
      <c r="CD761" s="62"/>
      <c r="CE761" s="62"/>
      <c r="CF761" s="62"/>
      <c r="CG761" s="62"/>
      <c r="CH761" s="62"/>
      <c r="CI761" s="62"/>
      <c r="CJ761" s="62"/>
      <c r="CK761" s="62"/>
      <c r="CL761" s="62"/>
      <c r="CM761" s="62"/>
      <c r="CN761" s="62"/>
      <c r="CO761" s="62"/>
      <c r="CP761" s="62"/>
      <c r="CQ761" s="62"/>
      <c r="CR761" s="62"/>
      <c r="CS761" s="62"/>
      <c r="CT761" s="62"/>
      <c r="CU761" s="62"/>
      <c r="CV761" s="62"/>
      <c r="CW761" s="62"/>
      <c r="CX761" s="62"/>
      <c r="CY761" s="62"/>
      <c r="CZ761" s="62"/>
      <c r="DA761" s="62"/>
      <c r="DB761" s="62"/>
    </row>
    <row r="762" spans="1:153" s="58" customFormat="1" x14ac:dyDescent="0.25">
      <c r="A762" s="85"/>
      <c r="B762" s="227" t="s">
        <v>32</v>
      </c>
      <c r="C762" s="220"/>
      <c r="D762" s="221">
        <v>2.25</v>
      </c>
      <c r="E762" s="88">
        <v>1.8</v>
      </c>
      <c r="F762" s="221"/>
      <c r="G762" s="88"/>
      <c r="H762" s="221"/>
      <c r="I762" s="87"/>
      <c r="J762" s="250"/>
      <c r="K762" s="120"/>
      <c r="L762" s="120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  <c r="AJ762" s="62"/>
      <c r="AK762" s="62"/>
      <c r="AL762" s="62"/>
      <c r="AM762" s="62"/>
      <c r="AN762" s="62"/>
      <c r="AO762" s="62"/>
      <c r="AP762" s="62"/>
      <c r="AQ762" s="62"/>
      <c r="AR762" s="62"/>
      <c r="AS762" s="62"/>
      <c r="AT762" s="62"/>
      <c r="AU762" s="62"/>
      <c r="AV762" s="62"/>
      <c r="AW762" s="62"/>
      <c r="AX762" s="62"/>
      <c r="AY762" s="62"/>
      <c r="AZ762" s="62"/>
      <c r="BA762" s="62"/>
      <c r="BB762" s="62"/>
      <c r="BC762" s="62"/>
      <c r="BD762" s="62"/>
      <c r="BE762" s="62"/>
      <c r="BF762" s="62"/>
      <c r="BG762" s="62"/>
      <c r="BH762" s="62"/>
      <c r="BI762" s="62"/>
      <c r="BJ762" s="62"/>
      <c r="BK762" s="62"/>
      <c r="BL762" s="62"/>
      <c r="BM762" s="62"/>
      <c r="BN762" s="62"/>
      <c r="BO762" s="62"/>
      <c r="BP762" s="62"/>
      <c r="BQ762" s="62"/>
      <c r="BR762" s="62"/>
      <c r="BS762" s="62"/>
      <c r="BT762" s="62"/>
      <c r="BU762" s="62"/>
      <c r="BV762" s="62"/>
      <c r="BW762" s="62"/>
      <c r="BX762" s="62"/>
      <c r="BY762" s="62"/>
      <c r="BZ762" s="62"/>
      <c r="CA762" s="62"/>
      <c r="CB762" s="62"/>
      <c r="CC762" s="62"/>
      <c r="CD762" s="62"/>
      <c r="CE762" s="62"/>
      <c r="CF762" s="62"/>
      <c r="CG762" s="62"/>
      <c r="CH762" s="62"/>
      <c r="CI762" s="62"/>
      <c r="CJ762" s="62"/>
      <c r="CK762" s="62"/>
      <c r="CL762" s="62"/>
      <c r="CM762" s="62"/>
      <c r="CN762" s="62"/>
      <c r="CO762" s="62"/>
      <c r="CP762" s="62"/>
      <c r="CQ762" s="62"/>
      <c r="CR762" s="62"/>
      <c r="CS762" s="62"/>
      <c r="CT762" s="62"/>
      <c r="CU762" s="62"/>
      <c r="CV762" s="62"/>
      <c r="CW762" s="62"/>
      <c r="CX762" s="62"/>
      <c r="CY762" s="62"/>
      <c r="CZ762" s="62"/>
      <c r="DA762" s="62"/>
      <c r="DB762" s="62"/>
    </row>
    <row r="763" spans="1:153" s="58" customFormat="1" x14ac:dyDescent="0.25">
      <c r="A763" s="85"/>
      <c r="B763" s="227" t="s">
        <v>33</v>
      </c>
      <c r="C763" s="220"/>
      <c r="D763" s="221">
        <v>7.14</v>
      </c>
      <c r="E763" s="88">
        <v>6</v>
      </c>
      <c r="F763" s="221"/>
      <c r="G763" s="88"/>
      <c r="H763" s="221"/>
      <c r="I763" s="87"/>
      <c r="J763" s="250"/>
      <c r="K763" s="120"/>
      <c r="L763" s="120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  <c r="AJ763" s="62"/>
      <c r="AK763" s="62"/>
      <c r="AL763" s="62"/>
      <c r="AM763" s="62"/>
      <c r="AN763" s="62"/>
      <c r="AO763" s="62"/>
      <c r="AP763" s="62"/>
      <c r="AQ763" s="62"/>
      <c r="AR763" s="62"/>
      <c r="AS763" s="62"/>
      <c r="AT763" s="62"/>
      <c r="AU763" s="62"/>
      <c r="AV763" s="62"/>
      <c r="AW763" s="62"/>
      <c r="AX763" s="62"/>
      <c r="AY763" s="62"/>
      <c r="AZ763" s="62"/>
      <c r="BA763" s="62"/>
      <c r="BB763" s="62"/>
      <c r="BC763" s="62"/>
      <c r="BD763" s="62"/>
      <c r="BE763" s="62"/>
      <c r="BF763" s="62"/>
      <c r="BG763" s="62"/>
      <c r="BH763" s="62"/>
      <c r="BI763" s="62"/>
      <c r="BJ763" s="62"/>
      <c r="BK763" s="62"/>
      <c r="BL763" s="62"/>
      <c r="BM763" s="62"/>
      <c r="BN763" s="62"/>
      <c r="BO763" s="62"/>
      <c r="BP763" s="62"/>
      <c r="BQ763" s="62"/>
      <c r="BR763" s="62"/>
      <c r="BS763" s="62"/>
      <c r="BT763" s="62"/>
      <c r="BU763" s="62"/>
      <c r="BV763" s="62"/>
      <c r="BW763" s="62"/>
      <c r="BX763" s="62"/>
      <c r="BY763" s="62"/>
      <c r="BZ763" s="62"/>
      <c r="CA763" s="62"/>
      <c r="CB763" s="62"/>
      <c r="CC763" s="62"/>
      <c r="CD763" s="62"/>
      <c r="CE763" s="62"/>
      <c r="CF763" s="62"/>
      <c r="CG763" s="62"/>
      <c r="CH763" s="62"/>
      <c r="CI763" s="62"/>
      <c r="CJ763" s="62"/>
      <c r="CK763" s="62"/>
      <c r="CL763" s="62"/>
      <c r="CM763" s="62"/>
      <c r="CN763" s="62"/>
      <c r="CO763" s="62"/>
      <c r="CP763" s="62"/>
      <c r="CQ763" s="62"/>
      <c r="CR763" s="62"/>
      <c r="CS763" s="62"/>
      <c r="CT763" s="62"/>
      <c r="CU763" s="62"/>
      <c r="CV763" s="62"/>
      <c r="CW763" s="62"/>
      <c r="CX763" s="62"/>
      <c r="CY763" s="62"/>
      <c r="CZ763" s="62"/>
      <c r="DA763" s="62"/>
      <c r="DB763" s="62"/>
    </row>
    <row r="764" spans="1:153" s="58" customFormat="1" x14ac:dyDescent="0.25">
      <c r="A764" s="85"/>
      <c r="B764" s="227" t="s">
        <v>44</v>
      </c>
      <c r="C764" s="220"/>
      <c r="D764" s="221">
        <v>1</v>
      </c>
      <c r="E764" s="88">
        <v>1</v>
      </c>
      <c r="F764" s="221"/>
      <c r="G764" s="88"/>
      <c r="H764" s="221"/>
      <c r="I764" s="87"/>
      <c r="J764" s="250"/>
      <c r="K764" s="120"/>
      <c r="L764" s="120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  <c r="AJ764" s="62"/>
      <c r="AK764" s="62"/>
      <c r="AL764" s="62"/>
      <c r="AM764" s="62"/>
      <c r="AN764" s="62"/>
      <c r="AO764" s="62"/>
      <c r="AP764" s="62"/>
      <c r="AQ764" s="62"/>
      <c r="AR764" s="62"/>
      <c r="AS764" s="62"/>
      <c r="AT764" s="62"/>
      <c r="AU764" s="62"/>
      <c r="AV764" s="62"/>
      <c r="AW764" s="62"/>
      <c r="AX764" s="62"/>
      <c r="AY764" s="62"/>
      <c r="AZ764" s="62"/>
      <c r="BA764" s="62"/>
      <c r="BB764" s="62"/>
      <c r="BC764" s="62"/>
      <c r="BD764" s="62"/>
      <c r="BE764" s="62"/>
      <c r="BF764" s="62"/>
      <c r="BG764" s="62"/>
      <c r="BH764" s="62"/>
      <c r="BI764" s="62"/>
      <c r="BJ764" s="62"/>
      <c r="BK764" s="62"/>
      <c r="BL764" s="62"/>
      <c r="BM764" s="62"/>
      <c r="BN764" s="62"/>
      <c r="BO764" s="62"/>
      <c r="BP764" s="62"/>
      <c r="BQ764" s="62"/>
      <c r="BR764" s="62"/>
      <c r="BS764" s="62"/>
      <c r="BT764" s="62"/>
      <c r="BU764" s="62"/>
      <c r="BV764" s="62"/>
      <c r="BW764" s="62"/>
      <c r="BX764" s="62"/>
      <c r="BY764" s="62"/>
      <c r="BZ764" s="62"/>
      <c r="CA764" s="62"/>
      <c r="CB764" s="62"/>
      <c r="CC764" s="62"/>
      <c r="CD764" s="62"/>
      <c r="CE764" s="62"/>
      <c r="CF764" s="62"/>
      <c r="CG764" s="62"/>
      <c r="CH764" s="62"/>
      <c r="CI764" s="62"/>
      <c r="CJ764" s="62"/>
      <c r="CK764" s="62"/>
      <c r="CL764" s="62"/>
      <c r="CM764" s="62"/>
      <c r="CN764" s="62"/>
      <c r="CO764" s="62"/>
      <c r="CP764" s="62"/>
      <c r="CQ764" s="62"/>
      <c r="CR764" s="62"/>
      <c r="CS764" s="62"/>
      <c r="CT764" s="62"/>
      <c r="CU764" s="62"/>
      <c r="CV764" s="62"/>
      <c r="CW764" s="62"/>
      <c r="CX764" s="62"/>
      <c r="CY764" s="62"/>
      <c r="CZ764" s="62"/>
      <c r="DA764" s="62"/>
      <c r="DB764" s="62"/>
    </row>
    <row r="765" spans="1:153" s="58" customFormat="1" ht="13.5" customHeight="1" x14ac:dyDescent="0.25">
      <c r="A765" s="85"/>
      <c r="B765" s="227" t="s">
        <v>39</v>
      </c>
      <c r="C765" s="220"/>
      <c r="D765" s="221">
        <v>0.3</v>
      </c>
      <c r="E765" s="88">
        <v>0.3</v>
      </c>
      <c r="F765" s="221"/>
      <c r="G765" s="88"/>
      <c r="H765" s="221"/>
      <c r="I765" s="87"/>
      <c r="J765" s="250"/>
      <c r="K765" s="120"/>
      <c r="L765" s="120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  <c r="AJ765" s="62"/>
      <c r="AK765" s="62"/>
      <c r="AL765" s="62"/>
      <c r="AM765" s="62"/>
      <c r="AN765" s="62"/>
      <c r="AO765" s="62"/>
      <c r="AP765" s="62"/>
      <c r="AQ765" s="62"/>
      <c r="AR765" s="62"/>
      <c r="AS765" s="62"/>
      <c r="AT765" s="62"/>
      <c r="AU765" s="62"/>
      <c r="AV765" s="62"/>
      <c r="AW765" s="62"/>
      <c r="AX765" s="62"/>
      <c r="AY765" s="62"/>
      <c r="AZ765" s="62"/>
      <c r="BA765" s="62"/>
      <c r="BB765" s="62"/>
      <c r="BC765" s="62"/>
      <c r="BD765" s="62"/>
      <c r="BE765" s="62"/>
      <c r="BF765" s="62"/>
      <c r="BG765" s="62"/>
      <c r="BH765" s="62"/>
      <c r="BI765" s="62"/>
      <c r="BJ765" s="62"/>
      <c r="BK765" s="62"/>
      <c r="BL765" s="62"/>
      <c r="BM765" s="62"/>
      <c r="BN765" s="62"/>
      <c r="BO765" s="62"/>
      <c r="BP765" s="62"/>
      <c r="BQ765" s="62"/>
      <c r="BR765" s="62"/>
      <c r="BS765" s="62"/>
      <c r="BT765" s="62"/>
      <c r="BU765" s="62"/>
      <c r="BV765" s="62"/>
      <c r="BW765" s="62"/>
      <c r="BX765" s="62"/>
      <c r="BY765" s="62"/>
      <c r="BZ765" s="62"/>
      <c r="CA765" s="62"/>
      <c r="CB765" s="62"/>
      <c r="CC765" s="62"/>
      <c r="CD765" s="62"/>
      <c r="CE765" s="62"/>
      <c r="CF765" s="62"/>
      <c r="CG765" s="62"/>
      <c r="CH765" s="62"/>
      <c r="CI765" s="62"/>
      <c r="CJ765" s="62"/>
      <c r="CK765" s="62"/>
      <c r="CL765" s="62"/>
      <c r="CM765" s="62"/>
      <c r="CN765" s="62"/>
      <c r="CO765" s="62"/>
      <c r="CP765" s="62"/>
      <c r="CQ765" s="62"/>
      <c r="CR765" s="62"/>
      <c r="CS765" s="62"/>
      <c r="CT765" s="62"/>
      <c r="CU765" s="62"/>
      <c r="CV765" s="62"/>
      <c r="CW765" s="62"/>
      <c r="CX765" s="62"/>
      <c r="CY765" s="62"/>
      <c r="CZ765" s="62"/>
      <c r="DA765" s="62"/>
      <c r="DB765" s="62"/>
    </row>
    <row r="766" spans="1:153" s="58" customFormat="1" ht="19.5" customHeight="1" x14ac:dyDescent="0.25">
      <c r="A766" s="85"/>
      <c r="B766" s="227" t="s">
        <v>18</v>
      </c>
      <c r="C766" s="220"/>
      <c r="D766" s="221">
        <v>0.3</v>
      </c>
      <c r="E766" s="88">
        <v>0.3</v>
      </c>
      <c r="F766" s="221"/>
      <c r="G766" s="88"/>
      <c r="H766" s="221"/>
      <c r="I766" s="87"/>
      <c r="J766" s="250"/>
      <c r="K766" s="120"/>
      <c r="L766" s="120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  <c r="AJ766" s="62"/>
      <c r="AK766" s="62"/>
      <c r="AL766" s="62"/>
      <c r="AM766" s="62"/>
      <c r="AN766" s="62"/>
      <c r="AO766" s="62"/>
      <c r="AP766" s="62"/>
      <c r="AQ766" s="62"/>
      <c r="AR766" s="62"/>
      <c r="AS766" s="62"/>
      <c r="AT766" s="62"/>
      <c r="AU766" s="62"/>
      <c r="AV766" s="62"/>
      <c r="AW766" s="62"/>
      <c r="AX766" s="62"/>
      <c r="AY766" s="62"/>
      <c r="AZ766" s="62"/>
      <c r="BA766" s="62"/>
      <c r="BB766" s="62"/>
      <c r="BC766" s="62"/>
      <c r="BD766" s="62"/>
      <c r="BE766" s="62"/>
      <c r="BF766" s="62"/>
      <c r="BG766" s="62"/>
      <c r="BH766" s="62"/>
      <c r="BI766" s="62"/>
      <c r="BJ766" s="62"/>
      <c r="BK766" s="62"/>
      <c r="BL766" s="62"/>
      <c r="BM766" s="62"/>
      <c r="BN766" s="62"/>
      <c r="BO766" s="62"/>
      <c r="BP766" s="62"/>
      <c r="BQ766" s="62"/>
      <c r="BR766" s="62"/>
      <c r="BS766" s="62"/>
      <c r="BT766" s="62"/>
      <c r="BU766" s="62"/>
      <c r="BV766" s="62"/>
      <c r="BW766" s="62"/>
      <c r="BX766" s="62"/>
      <c r="BY766" s="62"/>
      <c r="BZ766" s="62"/>
      <c r="CA766" s="62"/>
      <c r="CB766" s="62"/>
      <c r="CC766" s="62"/>
      <c r="CD766" s="62"/>
      <c r="CE766" s="62"/>
      <c r="CF766" s="62"/>
      <c r="CG766" s="62"/>
      <c r="CH766" s="62"/>
      <c r="CI766" s="62"/>
      <c r="CJ766" s="62"/>
      <c r="CK766" s="62"/>
      <c r="CL766" s="62"/>
      <c r="CM766" s="62"/>
      <c r="CN766" s="62"/>
      <c r="CO766" s="62"/>
      <c r="CP766" s="62"/>
      <c r="CQ766" s="62"/>
      <c r="CR766" s="62"/>
      <c r="CS766" s="62"/>
      <c r="CT766" s="62"/>
      <c r="CU766" s="62"/>
      <c r="CV766" s="62"/>
      <c r="CW766" s="62"/>
      <c r="CX766" s="62"/>
      <c r="CY766" s="62"/>
      <c r="CZ766" s="62"/>
      <c r="DA766" s="62"/>
      <c r="DB766" s="62"/>
    </row>
    <row r="767" spans="1:153" s="38" customFormat="1" ht="27" customHeight="1" x14ac:dyDescent="0.25">
      <c r="A767" s="85" t="s">
        <v>90</v>
      </c>
      <c r="B767" s="72"/>
      <c r="C767" s="86">
        <v>130</v>
      </c>
      <c r="D767" s="74"/>
      <c r="E767" s="88"/>
      <c r="F767" s="74">
        <v>3.7</v>
      </c>
      <c r="G767" s="88">
        <v>4.4400000000000004</v>
      </c>
      <c r="H767" s="74">
        <v>25</v>
      </c>
      <c r="I767" s="87">
        <v>155</v>
      </c>
      <c r="J767" s="110" t="s">
        <v>203</v>
      </c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  <c r="AD767" s="96"/>
      <c r="AE767" s="96"/>
      <c r="AF767" s="96"/>
      <c r="AG767" s="96"/>
      <c r="AH767" s="96"/>
      <c r="AI767" s="96"/>
      <c r="AJ767" s="96"/>
      <c r="AK767" s="96"/>
      <c r="AL767" s="96"/>
      <c r="AM767" s="96"/>
      <c r="AN767" s="96"/>
      <c r="AO767" s="96"/>
      <c r="AP767" s="96"/>
      <c r="AQ767" s="96"/>
      <c r="AR767" s="96"/>
      <c r="AS767" s="96"/>
      <c r="AT767" s="96"/>
      <c r="AU767" s="96"/>
      <c r="AV767" s="96"/>
      <c r="AW767" s="96"/>
      <c r="AX767" s="96"/>
      <c r="AY767" s="96"/>
      <c r="AZ767" s="96"/>
      <c r="BA767" s="96"/>
      <c r="BB767" s="96"/>
      <c r="BC767" s="96"/>
      <c r="BD767" s="96"/>
      <c r="BE767" s="96"/>
      <c r="BF767" s="96"/>
      <c r="BG767" s="96"/>
      <c r="BH767" s="96"/>
      <c r="BI767" s="96"/>
      <c r="BJ767" s="96"/>
      <c r="BK767" s="96"/>
      <c r="BL767" s="96"/>
      <c r="BM767" s="96"/>
      <c r="BN767" s="96"/>
      <c r="BO767" s="96"/>
      <c r="BP767" s="96"/>
      <c r="BQ767" s="96"/>
      <c r="BR767" s="96"/>
      <c r="BS767" s="96"/>
      <c r="BT767" s="96"/>
      <c r="BU767" s="96"/>
      <c r="BV767" s="96"/>
      <c r="BW767" s="96"/>
      <c r="BX767" s="96"/>
      <c r="BY767" s="96"/>
      <c r="BZ767" s="96"/>
      <c r="CA767" s="96"/>
      <c r="CB767" s="96"/>
      <c r="CC767" s="96"/>
      <c r="CD767" s="96"/>
      <c r="CE767" s="96"/>
      <c r="CF767" s="96"/>
      <c r="CG767" s="96"/>
      <c r="CH767" s="96"/>
      <c r="CI767" s="96"/>
      <c r="CJ767" s="96"/>
      <c r="CK767" s="96"/>
      <c r="CL767" s="96"/>
      <c r="CM767" s="96"/>
      <c r="CN767" s="96"/>
      <c r="CO767" s="96"/>
      <c r="CP767" s="96"/>
      <c r="CQ767" s="96"/>
      <c r="CR767" s="96"/>
      <c r="CS767" s="96"/>
      <c r="CT767" s="96"/>
      <c r="CU767" s="96"/>
      <c r="CV767" s="96"/>
      <c r="CW767" s="96"/>
      <c r="CX767" s="96"/>
      <c r="CY767" s="96"/>
      <c r="CZ767" s="96"/>
      <c r="DA767" s="96"/>
      <c r="DB767" s="27"/>
      <c r="DC767" s="27"/>
      <c r="DD767" s="27"/>
      <c r="DE767" s="27"/>
      <c r="DF767" s="27"/>
      <c r="DG767" s="27"/>
      <c r="DH767" s="27"/>
      <c r="DI767" s="27"/>
      <c r="DJ767" s="27"/>
      <c r="DK767" s="27"/>
      <c r="DL767" s="27"/>
      <c r="DM767" s="27"/>
      <c r="DN767" s="27"/>
      <c r="DO767" s="27"/>
      <c r="DP767" s="27"/>
      <c r="DQ767" s="27"/>
      <c r="DR767" s="27"/>
      <c r="DS767" s="27"/>
      <c r="DT767" s="27"/>
      <c r="DU767" s="27"/>
      <c r="DV767" s="27"/>
      <c r="DW767" s="27"/>
      <c r="DX767" s="27"/>
      <c r="DY767" s="27"/>
      <c r="DZ767" s="27"/>
      <c r="EA767" s="27"/>
      <c r="EB767" s="27"/>
      <c r="EC767" s="27"/>
      <c r="ED767" s="27"/>
      <c r="EE767" s="27"/>
      <c r="EF767" s="27"/>
      <c r="EG767" s="27"/>
      <c r="EH767" s="27"/>
      <c r="EI767" s="27"/>
      <c r="EJ767" s="27"/>
      <c r="EK767" s="27"/>
      <c r="EL767" s="27"/>
      <c r="EM767" s="27"/>
      <c r="EN767" s="27"/>
      <c r="EO767" s="27"/>
      <c r="EP767" s="27"/>
      <c r="EQ767" s="27"/>
      <c r="ER767" s="27"/>
      <c r="ES767" s="27"/>
      <c r="ET767" s="27"/>
      <c r="EU767" s="27"/>
      <c r="EV767" s="27"/>
      <c r="EW767" s="27"/>
    </row>
    <row r="768" spans="1:153" s="38" customFormat="1" ht="15" customHeight="1" x14ac:dyDescent="0.25">
      <c r="A768" s="85"/>
      <c r="B768" s="72" t="s">
        <v>30</v>
      </c>
      <c r="C768" s="86"/>
      <c r="D768" s="74">
        <v>159.6</v>
      </c>
      <c r="E768" s="88">
        <v>111.6</v>
      </c>
      <c r="F768" s="74"/>
      <c r="G768" s="88"/>
      <c r="H768" s="74"/>
      <c r="I768" s="87"/>
      <c r="J768" s="110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  <c r="AA768" s="96"/>
      <c r="AB768" s="96"/>
      <c r="AC768" s="96"/>
      <c r="AD768" s="96"/>
      <c r="AE768" s="96"/>
      <c r="AF768" s="96"/>
      <c r="AG768" s="96"/>
      <c r="AH768" s="96"/>
      <c r="AI768" s="96"/>
      <c r="AJ768" s="96"/>
      <c r="AK768" s="96"/>
      <c r="AL768" s="96"/>
      <c r="AM768" s="96"/>
      <c r="AN768" s="96"/>
      <c r="AO768" s="96"/>
      <c r="AP768" s="96"/>
      <c r="AQ768" s="96"/>
      <c r="AR768" s="96"/>
      <c r="AS768" s="96"/>
      <c r="AT768" s="96"/>
      <c r="AU768" s="96"/>
      <c r="AV768" s="96"/>
      <c r="AW768" s="96"/>
      <c r="AX768" s="96"/>
      <c r="AY768" s="96"/>
      <c r="AZ768" s="96"/>
      <c r="BA768" s="96"/>
      <c r="BB768" s="96"/>
      <c r="BC768" s="96"/>
      <c r="BD768" s="96"/>
      <c r="BE768" s="96"/>
      <c r="BF768" s="96"/>
      <c r="BG768" s="96"/>
      <c r="BH768" s="96"/>
      <c r="BI768" s="96"/>
      <c r="BJ768" s="96"/>
      <c r="BK768" s="96"/>
      <c r="BL768" s="96"/>
      <c r="BM768" s="96"/>
      <c r="BN768" s="96"/>
      <c r="BO768" s="96"/>
      <c r="BP768" s="96"/>
      <c r="BQ768" s="96"/>
      <c r="BR768" s="96"/>
      <c r="BS768" s="96"/>
      <c r="BT768" s="96"/>
      <c r="BU768" s="96"/>
      <c r="BV768" s="96"/>
      <c r="BW768" s="96"/>
      <c r="BX768" s="96"/>
      <c r="BY768" s="96"/>
      <c r="BZ768" s="96"/>
      <c r="CA768" s="96"/>
      <c r="CB768" s="96"/>
      <c r="CC768" s="96"/>
      <c r="CD768" s="96"/>
      <c r="CE768" s="96"/>
      <c r="CF768" s="96"/>
      <c r="CG768" s="96"/>
      <c r="CH768" s="96"/>
      <c r="CI768" s="96"/>
      <c r="CJ768" s="96"/>
      <c r="CK768" s="96"/>
      <c r="CL768" s="96"/>
      <c r="CM768" s="96"/>
      <c r="CN768" s="96"/>
      <c r="CO768" s="96"/>
      <c r="CP768" s="96"/>
      <c r="CQ768" s="96"/>
      <c r="CR768" s="96"/>
      <c r="CS768" s="96"/>
      <c r="CT768" s="96"/>
      <c r="CU768" s="96"/>
      <c r="CV768" s="96"/>
      <c r="CW768" s="96"/>
      <c r="CX768" s="96"/>
      <c r="CY768" s="96"/>
      <c r="CZ768" s="96"/>
      <c r="DA768" s="96"/>
      <c r="DB768" s="27"/>
      <c r="DC768" s="27"/>
      <c r="DD768" s="27"/>
      <c r="DE768" s="27"/>
      <c r="DF768" s="27"/>
      <c r="DG768" s="27"/>
      <c r="DH768" s="27"/>
      <c r="DI768" s="27"/>
      <c r="DJ768" s="27"/>
      <c r="DK768" s="27"/>
      <c r="DL768" s="27"/>
      <c r="DM768" s="27"/>
      <c r="DN768" s="27"/>
      <c r="DO768" s="27"/>
      <c r="DP768" s="27"/>
      <c r="DQ768" s="27"/>
      <c r="DR768" s="27"/>
      <c r="DS768" s="27"/>
      <c r="DT768" s="27"/>
      <c r="DU768" s="27"/>
      <c r="DV768" s="27"/>
      <c r="DW768" s="27"/>
      <c r="DX768" s="27"/>
      <c r="DY768" s="27"/>
      <c r="DZ768" s="27"/>
      <c r="EA768" s="27"/>
      <c r="EB768" s="27"/>
      <c r="EC768" s="27"/>
      <c r="ED768" s="27"/>
      <c r="EE768" s="27"/>
      <c r="EF768" s="27"/>
      <c r="EG768" s="27"/>
      <c r="EH768" s="27"/>
      <c r="EI768" s="27"/>
      <c r="EJ768" s="27"/>
      <c r="EK768" s="27"/>
      <c r="EL768" s="27"/>
      <c r="EM768" s="27"/>
      <c r="EN768" s="27"/>
      <c r="EO768" s="27"/>
      <c r="EP768" s="27"/>
      <c r="EQ768" s="27"/>
      <c r="ER768" s="27"/>
      <c r="ES768" s="27"/>
      <c r="ET768" s="27"/>
      <c r="EU768" s="27"/>
      <c r="EV768" s="27"/>
      <c r="EW768" s="27"/>
    </row>
    <row r="769" spans="1:153" s="38" customFormat="1" ht="15" customHeight="1" x14ac:dyDescent="0.25">
      <c r="A769" s="85"/>
      <c r="B769" s="72" t="s">
        <v>16</v>
      </c>
      <c r="C769" s="86"/>
      <c r="D769" s="74">
        <v>20.47</v>
      </c>
      <c r="E769" s="88">
        <v>19.5</v>
      </c>
      <c r="F769" s="74"/>
      <c r="G769" s="88"/>
      <c r="H769" s="74"/>
      <c r="I769" s="87"/>
      <c r="J769" s="110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  <c r="AA769" s="96"/>
      <c r="AB769" s="96"/>
      <c r="AC769" s="96"/>
      <c r="AD769" s="96"/>
      <c r="AE769" s="96"/>
      <c r="AF769" s="96"/>
      <c r="AG769" s="96"/>
      <c r="AH769" s="96"/>
      <c r="AI769" s="96"/>
      <c r="AJ769" s="96"/>
      <c r="AK769" s="96"/>
      <c r="AL769" s="96"/>
      <c r="AM769" s="96"/>
      <c r="AN769" s="96"/>
      <c r="AO769" s="96"/>
      <c r="AP769" s="96"/>
      <c r="AQ769" s="96"/>
      <c r="AR769" s="96"/>
      <c r="AS769" s="96"/>
      <c r="AT769" s="96"/>
      <c r="AU769" s="96"/>
      <c r="AV769" s="96"/>
      <c r="AW769" s="96"/>
      <c r="AX769" s="96"/>
      <c r="AY769" s="96"/>
      <c r="AZ769" s="96"/>
      <c r="BA769" s="96"/>
      <c r="BB769" s="96"/>
      <c r="BC769" s="96"/>
      <c r="BD769" s="96"/>
      <c r="BE769" s="96"/>
      <c r="BF769" s="96"/>
      <c r="BG769" s="96"/>
      <c r="BH769" s="96"/>
      <c r="BI769" s="96"/>
      <c r="BJ769" s="96"/>
      <c r="BK769" s="96"/>
      <c r="BL769" s="96"/>
      <c r="BM769" s="96"/>
      <c r="BN769" s="96"/>
      <c r="BO769" s="96"/>
      <c r="BP769" s="96"/>
      <c r="BQ769" s="96"/>
      <c r="BR769" s="96"/>
      <c r="BS769" s="96"/>
      <c r="BT769" s="96"/>
      <c r="BU769" s="96"/>
      <c r="BV769" s="96"/>
      <c r="BW769" s="96"/>
      <c r="BX769" s="96"/>
      <c r="BY769" s="96"/>
      <c r="BZ769" s="96"/>
      <c r="CA769" s="96"/>
      <c r="CB769" s="96"/>
      <c r="CC769" s="96"/>
      <c r="CD769" s="96"/>
      <c r="CE769" s="96"/>
      <c r="CF769" s="96"/>
      <c r="CG769" s="96"/>
      <c r="CH769" s="96"/>
      <c r="CI769" s="96"/>
      <c r="CJ769" s="96"/>
      <c r="CK769" s="96"/>
      <c r="CL769" s="96"/>
      <c r="CM769" s="96"/>
      <c r="CN769" s="96"/>
      <c r="CO769" s="96"/>
      <c r="CP769" s="96"/>
      <c r="CQ769" s="96"/>
      <c r="CR769" s="96"/>
      <c r="CS769" s="96"/>
      <c r="CT769" s="96"/>
      <c r="CU769" s="96"/>
      <c r="CV769" s="96"/>
      <c r="CW769" s="96"/>
      <c r="CX769" s="96"/>
      <c r="CY769" s="96"/>
      <c r="CZ769" s="96"/>
      <c r="DA769" s="96"/>
      <c r="DB769" s="27"/>
      <c r="DC769" s="27"/>
      <c r="DD769" s="27"/>
      <c r="DE769" s="27"/>
      <c r="DF769" s="27"/>
      <c r="DG769" s="27"/>
      <c r="DH769" s="27"/>
      <c r="DI769" s="27"/>
      <c r="DJ769" s="27"/>
      <c r="DK769" s="27"/>
      <c r="DL769" s="27"/>
      <c r="DM769" s="27"/>
      <c r="DN769" s="27"/>
      <c r="DO769" s="27"/>
      <c r="DP769" s="27"/>
      <c r="DQ769" s="27"/>
      <c r="DR769" s="27"/>
      <c r="DS769" s="27"/>
      <c r="DT769" s="27"/>
      <c r="DU769" s="27"/>
      <c r="DV769" s="27"/>
      <c r="DW769" s="27"/>
      <c r="DX769" s="27"/>
      <c r="DY769" s="27"/>
      <c r="DZ769" s="27"/>
      <c r="EA769" s="27"/>
      <c r="EB769" s="27"/>
      <c r="EC769" s="27"/>
      <c r="ED769" s="27"/>
      <c r="EE769" s="27"/>
      <c r="EF769" s="27"/>
      <c r="EG769" s="27"/>
      <c r="EH769" s="27"/>
      <c r="EI769" s="27"/>
      <c r="EJ769" s="27"/>
      <c r="EK769" s="27"/>
      <c r="EL769" s="27"/>
      <c r="EM769" s="27"/>
      <c r="EN769" s="27"/>
      <c r="EO769" s="27"/>
      <c r="EP769" s="27"/>
      <c r="EQ769" s="27"/>
      <c r="ER769" s="27"/>
      <c r="ES769" s="27"/>
      <c r="ET769" s="27"/>
      <c r="EU769" s="27"/>
      <c r="EV769" s="27"/>
      <c r="EW769" s="27"/>
    </row>
    <row r="770" spans="1:153" s="38" customFormat="1" ht="15" customHeight="1" x14ac:dyDescent="0.25">
      <c r="A770" s="85"/>
      <c r="B770" s="72" t="s">
        <v>20</v>
      </c>
      <c r="C770" s="86"/>
      <c r="D770" s="74">
        <v>3</v>
      </c>
      <c r="E770" s="88">
        <v>3</v>
      </c>
      <c r="F770" s="74"/>
      <c r="G770" s="88"/>
      <c r="H770" s="74"/>
      <c r="I770" s="87"/>
      <c r="J770" s="110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  <c r="AA770" s="96"/>
      <c r="AB770" s="96"/>
      <c r="AC770" s="96"/>
      <c r="AD770" s="96"/>
      <c r="AE770" s="96"/>
      <c r="AF770" s="96"/>
      <c r="AG770" s="96"/>
      <c r="AH770" s="96"/>
      <c r="AI770" s="96"/>
      <c r="AJ770" s="96"/>
      <c r="AK770" s="96"/>
      <c r="AL770" s="96"/>
      <c r="AM770" s="96"/>
      <c r="AN770" s="96"/>
      <c r="AO770" s="96"/>
      <c r="AP770" s="96"/>
      <c r="AQ770" s="96"/>
      <c r="AR770" s="96"/>
      <c r="AS770" s="96"/>
      <c r="AT770" s="96"/>
      <c r="AU770" s="96"/>
      <c r="AV770" s="96"/>
      <c r="AW770" s="96"/>
      <c r="AX770" s="96"/>
      <c r="AY770" s="96"/>
      <c r="AZ770" s="96"/>
      <c r="BA770" s="96"/>
      <c r="BB770" s="96"/>
      <c r="BC770" s="96"/>
      <c r="BD770" s="96"/>
      <c r="BE770" s="96"/>
      <c r="BF770" s="96"/>
      <c r="BG770" s="96"/>
      <c r="BH770" s="96"/>
      <c r="BI770" s="96"/>
      <c r="BJ770" s="96"/>
      <c r="BK770" s="96"/>
      <c r="BL770" s="96"/>
      <c r="BM770" s="96"/>
      <c r="BN770" s="96"/>
      <c r="BO770" s="96"/>
      <c r="BP770" s="96"/>
      <c r="BQ770" s="96"/>
      <c r="BR770" s="96"/>
      <c r="BS770" s="96"/>
      <c r="BT770" s="96"/>
      <c r="BU770" s="96"/>
      <c r="BV770" s="96"/>
      <c r="BW770" s="96"/>
      <c r="BX770" s="96"/>
      <c r="BY770" s="96"/>
      <c r="BZ770" s="96"/>
      <c r="CA770" s="96"/>
      <c r="CB770" s="96"/>
      <c r="CC770" s="96"/>
      <c r="CD770" s="96"/>
      <c r="CE770" s="96"/>
      <c r="CF770" s="96"/>
      <c r="CG770" s="96"/>
      <c r="CH770" s="96"/>
      <c r="CI770" s="96"/>
      <c r="CJ770" s="96"/>
      <c r="CK770" s="96"/>
      <c r="CL770" s="96"/>
      <c r="CM770" s="96"/>
      <c r="CN770" s="96"/>
      <c r="CO770" s="96"/>
      <c r="CP770" s="96"/>
      <c r="CQ770" s="96"/>
      <c r="CR770" s="96"/>
      <c r="CS770" s="96"/>
      <c r="CT770" s="96"/>
      <c r="CU770" s="96"/>
      <c r="CV770" s="96"/>
      <c r="CW770" s="96"/>
      <c r="CX770" s="96"/>
      <c r="CY770" s="96"/>
      <c r="CZ770" s="96"/>
      <c r="DA770" s="96"/>
      <c r="DB770" s="27"/>
      <c r="DC770" s="27"/>
      <c r="DD770" s="27"/>
      <c r="DE770" s="27"/>
      <c r="DF770" s="27"/>
      <c r="DG770" s="27"/>
      <c r="DH770" s="27"/>
      <c r="DI770" s="27"/>
      <c r="DJ770" s="27"/>
      <c r="DK770" s="27"/>
      <c r="DL770" s="27"/>
      <c r="DM770" s="27"/>
      <c r="DN770" s="27"/>
      <c r="DO770" s="27"/>
      <c r="DP770" s="27"/>
      <c r="DQ770" s="27"/>
      <c r="DR770" s="27"/>
      <c r="DS770" s="27"/>
      <c r="DT770" s="27"/>
      <c r="DU770" s="27"/>
      <c r="DV770" s="27"/>
      <c r="DW770" s="27"/>
      <c r="DX770" s="27"/>
      <c r="DY770" s="27"/>
      <c r="DZ770" s="27"/>
      <c r="EA770" s="27"/>
      <c r="EB770" s="27"/>
      <c r="EC770" s="27"/>
      <c r="ED770" s="27"/>
      <c r="EE770" s="27"/>
      <c r="EF770" s="27"/>
      <c r="EG770" s="27"/>
      <c r="EH770" s="27"/>
      <c r="EI770" s="27"/>
      <c r="EJ770" s="27"/>
      <c r="EK770" s="27"/>
      <c r="EL770" s="27"/>
      <c r="EM770" s="27"/>
      <c r="EN770" s="27"/>
      <c r="EO770" s="27"/>
      <c r="EP770" s="27"/>
      <c r="EQ770" s="27"/>
      <c r="ER770" s="27"/>
      <c r="ES770" s="27"/>
      <c r="ET770" s="27"/>
      <c r="EU770" s="27"/>
      <c r="EV770" s="27"/>
      <c r="EW770" s="27"/>
    </row>
    <row r="771" spans="1:153" s="38" customFormat="1" x14ac:dyDescent="0.25">
      <c r="A771" s="85"/>
      <c r="B771" s="72" t="s">
        <v>19</v>
      </c>
      <c r="C771" s="86"/>
      <c r="D771" s="74">
        <v>1</v>
      </c>
      <c r="E771" s="88">
        <v>1</v>
      </c>
      <c r="F771" s="74"/>
      <c r="G771" s="88"/>
      <c r="H771" s="74"/>
      <c r="I771" s="87"/>
      <c r="J771" s="110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  <c r="AA771" s="96"/>
      <c r="AB771" s="96"/>
      <c r="AC771" s="96"/>
      <c r="AD771" s="96"/>
      <c r="AE771" s="96"/>
      <c r="AF771" s="96"/>
      <c r="AG771" s="96"/>
      <c r="AH771" s="96"/>
      <c r="AI771" s="96"/>
      <c r="AJ771" s="96"/>
      <c r="AK771" s="96"/>
      <c r="AL771" s="96"/>
      <c r="AM771" s="96"/>
      <c r="AN771" s="96"/>
      <c r="AO771" s="96"/>
      <c r="AP771" s="96"/>
      <c r="AQ771" s="96"/>
      <c r="AR771" s="96"/>
      <c r="AS771" s="96"/>
      <c r="AT771" s="96"/>
      <c r="AU771" s="96"/>
      <c r="AV771" s="96"/>
      <c r="AW771" s="96"/>
      <c r="AX771" s="96"/>
      <c r="AY771" s="96"/>
      <c r="AZ771" s="96"/>
      <c r="BA771" s="96"/>
      <c r="BB771" s="96"/>
      <c r="BC771" s="96"/>
      <c r="BD771" s="96"/>
      <c r="BE771" s="96"/>
      <c r="BF771" s="96"/>
      <c r="BG771" s="96"/>
      <c r="BH771" s="96"/>
      <c r="BI771" s="96"/>
      <c r="BJ771" s="96"/>
      <c r="BK771" s="96"/>
      <c r="BL771" s="96"/>
      <c r="BM771" s="96"/>
      <c r="BN771" s="96"/>
      <c r="BO771" s="96"/>
      <c r="BP771" s="96"/>
      <c r="BQ771" s="96"/>
      <c r="BR771" s="96"/>
      <c r="BS771" s="96"/>
      <c r="BT771" s="96"/>
      <c r="BU771" s="96"/>
      <c r="BV771" s="96"/>
      <c r="BW771" s="96"/>
      <c r="BX771" s="96"/>
      <c r="BY771" s="96"/>
      <c r="BZ771" s="96"/>
      <c r="CA771" s="96"/>
      <c r="CB771" s="96"/>
      <c r="CC771" s="96"/>
      <c r="CD771" s="96"/>
      <c r="CE771" s="96"/>
      <c r="CF771" s="96"/>
      <c r="CG771" s="96"/>
      <c r="CH771" s="96"/>
      <c r="CI771" s="96"/>
      <c r="CJ771" s="96"/>
      <c r="CK771" s="96"/>
      <c r="CL771" s="96"/>
      <c r="CM771" s="96"/>
      <c r="CN771" s="96"/>
      <c r="CO771" s="96"/>
      <c r="CP771" s="96"/>
      <c r="CQ771" s="96"/>
      <c r="CR771" s="96"/>
      <c r="CS771" s="96"/>
      <c r="CT771" s="96"/>
      <c r="CU771" s="96"/>
      <c r="CV771" s="96"/>
      <c r="CW771" s="96"/>
      <c r="CX771" s="96"/>
      <c r="CY771" s="96"/>
      <c r="CZ771" s="96"/>
      <c r="DA771" s="96"/>
      <c r="DB771" s="27"/>
      <c r="DC771" s="27"/>
      <c r="DD771" s="27"/>
      <c r="DE771" s="27"/>
      <c r="DF771" s="27"/>
      <c r="DG771" s="27"/>
      <c r="DH771" s="27"/>
      <c r="DI771" s="27"/>
      <c r="DJ771" s="27"/>
      <c r="DK771" s="27"/>
      <c r="DL771" s="27"/>
      <c r="DM771" s="27"/>
      <c r="DN771" s="27"/>
      <c r="DO771" s="27"/>
      <c r="DP771" s="27"/>
      <c r="DQ771" s="27"/>
      <c r="DR771" s="27"/>
      <c r="DS771" s="27"/>
      <c r="DT771" s="27"/>
      <c r="DU771" s="27"/>
      <c r="DV771" s="27"/>
      <c r="DW771" s="27"/>
      <c r="DX771" s="27"/>
      <c r="DY771" s="27"/>
      <c r="DZ771" s="27"/>
      <c r="EA771" s="27"/>
      <c r="EB771" s="27"/>
      <c r="EC771" s="27"/>
      <c r="ED771" s="27"/>
      <c r="EE771" s="27"/>
      <c r="EF771" s="27"/>
      <c r="EG771" s="27"/>
      <c r="EH771" s="27"/>
      <c r="EI771" s="27"/>
      <c r="EJ771" s="27"/>
      <c r="EK771" s="27"/>
      <c r="EL771" s="27"/>
      <c r="EM771" s="27"/>
      <c r="EN771" s="27"/>
      <c r="EO771" s="27"/>
      <c r="EP771" s="27"/>
      <c r="EQ771" s="27"/>
      <c r="ER771" s="27"/>
      <c r="ES771" s="27"/>
      <c r="ET771" s="27"/>
      <c r="EU771" s="27"/>
      <c r="EV771" s="27"/>
      <c r="EW771" s="27"/>
    </row>
    <row r="772" spans="1:153" s="58" customFormat="1" x14ac:dyDescent="0.25">
      <c r="A772" s="85" t="s">
        <v>331</v>
      </c>
      <c r="B772" s="72"/>
      <c r="C772" s="86">
        <v>180</v>
      </c>
      <c r="D772" s="74"/>
      <c r="E772" s="88"/>
      <c r="F772" s="87"/>
      <c r="G772" s="88"/>
      <c r="H772" s="74">
        <v>10</v>
      </c>
      <c r="I772" s="87">
        <v>40</v>
      </c>
      <c r="J772" s="110" t="s">
        <v>336</v>
      </c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  <c r="AY772" s="62"/>
      <c r="AZ772" s="62"/>
      <c r="BA772" s="62"/>
      <c r="BB772" s="62"/>
      <c r="BC772" s="62"/>
      <c r="BD772" s="62"/>
      <c r="BE772" s="62"/>
      <c r="BF772" s="62"/>
      <c r="BG772" s="62"/>
      <c r="BH772" s="62"/>
      <c r="BI772" s="62"/>
      <c r="BJ772" s="62"/>
      <c r="BK772" s="62"/>
      <c r="BL772" s="62"/>
      <c r="BM772" s="62"/>
      <c r="BN772" s="62"/>
      <c r="BO772" s="62"/>
      <c r="BP772" s="62"/>
      <c r="BQ772" s="62"/>
      <c r="BR772" s="62"/>
      <c r="BS772" s="62"/>
      <c r="BT772" s="62"/>
      <c r="BU772" s="62"/>
      <c r="BV772" s="62"/>
      <c r="BW772" s="62"/>
      <c r="BX772" s="62"/>
      <c r="BY772" s="62"/>
      <c r="BZ772" s="62"/>
      <c r="CA772" s="62"/>
      <c r="CB772" s="62"/>
      <c r="CC772" s="62"/>
      <c r="CD772" s="62"/>
      <c r="CE772" s="62"/>
      <c r="CF772" s="62"/>
      <c r="CG772" s="62"/>
      <c r="CH772" s="62"/>
      <c r="CI772" s="62"/>
      <c r="CJ772" s="62"/>
      <c r="CK772" s="62"/>
      <c r="CL772" s="62"/>
      <c r="CM772" s="62"/>
      <c r="CN772" s="62"/>
      <c r="CO772" s="62"/>
      <c r="CP772" s="62"/>
      <c r="CQ772" s="62"/>
      <c r="CR772" s="62"/>
      <c r="CS772" s="62"/>
      <c r="CT772" s="62"/>
      <c r="CU772" s="62"/>
      <c r="CV772" s="62"/>
      <c r="CW772" s="62"/>
      <c r="CX772" s="62"/>
      <c r="CY772" s="62"/>
      <c r="CZ772" s="62"/>
      <c r="DA772" s="62"/>
      <c r="DB772" s="56"/>
    </row>
    <row r="773" spans="1:153" s="58" customFormat="1" x14ac:dyDescent="0.25">
      <c r="A773" s="85"/>
      <c r="B773" s="72" t="s">
        <v>70</v>
      </c>
      <c r="C773" s="86"/>
      <c r="D773" s="74">
        <v>21.6</v>
      </c>
      <c r="E773" s="88">
        <v>21.6</v>
      </c>
      <c r="F773" s="87"/>
      <c r="G773" s="88"/>
      <c r="H773" s="74"/>
      <c r="I773" s="87"/>
      <c r="J773" s="110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  <c r="AY773" s="62"/>
      <c r="AZ773" s="62"/>
      <c r="BA773" s="62"/>
      <c r="BB773" s="62"/>
      <c r="BC773" s="62"/>
      <c r="BD773" s="62"/>
      <c r="BE773" s="62"/>
      <c r="BF773" s="62"/>
      <c r="BG773" s="62"/>
      <c r="BH773" s="62"/>
      <c r="BI773" s="62"/>
      <c r="BJ773" s="62"/>
      <c r="BK773" s="62"/>
      <c r="BL773" s="62"/>
      <c r="BM773" s="62"/>
      <c r="BN773" s="62"/>
      <c r="BO773" s="62"/>
      <c r="BP773" s="62"/>
      <c r="BQ773" s="62"/>
      <c r="BR773" s="62"/>
      <c r="BS773" s="62"/>
      <c r="BT773" s="62"/>
      <c r="BU773" s="62"/>
      <c r="BV773" s="62"/>
      <c r="BW773" s="62"/>
      <c r="BX773" s="62"/>
      <c r="BY773" s="62"/>
      <c r="BZ773" s="62"/>
      <c r="CA773" s="62"/>
      <c r="CB773" s="62"/>
      <c r="CC773" s="62"/>
      <c r="CD773" s="62"/>
      <c r="CE773" s="62"/>
      <c r="CF773" s="62"/>
      <c r="CG773" s="62"/>
      <c r="CH773" s="62"/>
      <c r="CI773" s="62"/>
      <c r="CJ773" s="62"/>
      <c r="CK773" s="62"/>
      <c r="CL773" s="62"/>
      <c r="CM773" s="62"/>
      <c r="CN773" s="62"/>
      <c r="CO773" s="62"/>
      <c r="CP773" s="62"/>
      <c r="CQ773" s="62"/>
      <c r="CR773" s="62"/>
      <c r="CS773" s="62"/>
      <c r="CT773" s="62"/>
      <c r="CU773" s="62"/>
      <c r="CV773" s="62"/>
      <c r="CW773" s="62"/>
      <c r="CX773" s="62"/>
      <c r="CY773" s="62"/>
      <c r="CZ773" s="62"/>
      <c r="DA773" s="62"/>
      <c r="DB773" s="56"/>
    </row>
    <row r="774" spans="1:153" s="58" customFormat="1" x14ac:dyDescent="0.25">
      <c r="A774" s="85"/>
      <c r="B774" s="72" t="s">
        <v>52</v>
      </c>
      <c r="C774" s="86"/>
      <c r="D774" s="74">
        <v>180</v>
      </c>
      <c r="E774" s="88">
        <v>180</v>
      </c>
      <c r="F774" s="87"/>
      <c r="G774" s="88"/>
      <c r="H774" s="74"/>
      <c r="I774" s="87"/>
      <c r="J774" s="110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  <c r="AM774" s="62"/>
      <c r="AN774" s="62"/>
      <c r="AO774" s="62"/>
      <c r="AP774" s="62"/>
      <c r="AQ774" s="62"/>
      <c r="AR774" s="62"/>
      <c r="AS774" s="62"/>
      <c r="AT774" s="62"/>
      <c r="AU774" s="62"/>
      <c r="AV774" s="62"/>
      <c r="AW774" s="62"/>
      <c r="AX774" s="62"/>
      <c r="AY774" s="62"/>
      <c r="AZ774" s="62"/>
      <c r="BA774" s="62"/>
      <c r="BB774" s="62"/>
      <c r="BC774" s="62"/>
      <c r="BD774" s="62"/>
      <c r="BE774" s="62"/>
      <c r="BF774" s="62"/>
      <c r="BG774" s="62"/>
      <c r="BH774" s="62"/>
      <c r="BI774" s="62"/>
      <c r="BJ774" s="62"/>
      <c r="BK774" s="62"/>
      <c r="BL774" s="62"/>
      <c r="BM774" s="62"/>
      <c r="BN774" s="62"/>
      <c r="BO774" s="62"/>
      <c r="BP774" s="62"/>
      <c r="BQ774" s="62"/>
      <c r="BR774" s="62"/>
      <c r="BS774" s="62"/>
      <c r="BT774" s="62"/>
      <c r="BU774" s="62"/>
      <c r="BV774" s="62"/>
      <c r="BW774" s="62"/>
      <c r="BX774" s="62"/>
      <c r="BY774" s="62"/>
      <c r="BZ774" s="62"/>
      <c r="CA774" s="62"/>
      <c r="CB774" s="62"/>
      <c r="CC774" s="62"/>
      <c r="CD774" s="62"/>
      <c r="CE774" s="62"/>
      <c r="CF774" s="62"/>
      <c r="CG774" s="62"/>
      <c r="CH774" s="62"/>
      <c r="CI774" s="62"/>
      <c r="CJ774" s="62"/>
      <c r="CK774" s="62"/>
      <c r="CL774" s="62"/>
      <c r="CM774" s="62"/>
      <c r="CN774" s="62"/>
      <c r="CO774" s="62"/>
      <c r="CP774" s="62"/>
      <c r="CQ774" s="62"/>
      <c r="CR774" s="62"/>
      <c r="CS774" s="62"/>
      <c r="CT774" s="62"/>
      <c r="CU774" s="62"/>
      <c r="CV774" s="62"/>
      <c r="CW774" s="62"/>
      <c r="CX774" s="62"/>
      <c r="CY774" s="62"/>
      <c r="CZ774" s="62"/>
      <c r="DA774" s="62"/>
      <c r="DB774" s="56"/>
    </row>
    <row r="775" spans="1:153" s="58" customFormat="1" x14ac:dyDescent="0.25">
      <c r="A775" s="85"/>
      <c r="B775" s="72" t="s">
        <v>18</v>
      </c>
      <c r="C775" s="86"/>
      <c r="D775" s="74">
        <v>5</v>
      </c>
      <c r="E775" s="88">
        <v>5</v>
      </c>
      <c r="F775" s="87"/>
      <c r="G775" s="88"/>
      <c r="H775" s="74"/>
      <c r="I775" s="87"/>
      <c r="J775" s="110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  <c r="AJ775" s="62"/>
      <c r="AK775" s="62"/>
      <c r="AL775" s="62"/>
      <c r="AM775" s="62"/>
      <c r="AN775" s="62"/>
      <c r="AO775" s="62"/>
      <c r="AP775" s="62"/>
      <c r="AQ775" s="62"/>
      <c r="AR775" s="62"/>
      <c r="AS775" s="62"/>
      <c r="AT775" s="62"/>
      <c r="AU775" s="62"/>
      <c r="AV775" s="62"/>
      <c r="AW775" s="62"/>
      <c r="AX775" s="62"/>
      <c r="AY775" s="62"/>
      <c r="AZ775" s="62"/>
      <c r="BA775" s="62"/>
      <c r="BB775" s="62"/>
      <c r="BC775" s="62"/>
      <c r="BD775" s="62"/>
      <c r="BE775" s="62"/>
      <c r="BF775" s="62"/>
      <c r="BG775" s="62"/>
      <c r="BH775" s="62"/>
      <c r="BI775" s="62"/>
      <c r="BJ775" s="62"/>
      <c r="BK775" s="62"/>
      <c r="BL775" s="62"/>
      <c r="BM775" s="62"/>
      <c r="BN775" s="62"/>
      <c r="BO775" s="62"/>
      <c r="BP775" s="62"/>
      <c r="BQ775" s="62"/>
      <c r="BR775" s="62"/>
      <c r="BS775" s="62"/>
      <c r="BT775" s="62"/>
      <c r="BU775" s="62"/>
      <c r="BV775" s="62"/>
      <c r="BW775" s="62"/>
      <c r="BX775" s="62"/>
      <c r="BY775" s="62"/>
      <c r="BZ775" s="62"/>
      <c r="CA775" s="62"/>
      <c r="CB775" s="62"/>
      <c r="CC775" s="62"/>
      <c r="CD775" s="62"/>
      <c r="CE775" s="62"/>
      <c r="CF775" s="62"/>
      <c r="CG775" s="62"/>
      <c r="CH775" s="62"/>
      <c r="CI775" s="62"/>
      <c r="CJ775" s="62"/>
      <c r="CK775" s="62"/>
      <c r="CL775" s="62"/>
      <c r="CM775" s="62"/>
      <c r="CN775" s="62"/>
      <c r="CO775" s="62"/>
      <c r="CP775" s="62"/>
      <c r="CQ775" s="62"/>
      <c r="CR775" s="62"/>
      <c r="CS775" s="62"/>
      <c r="CT775" s="62"/>
      <c r="CU775" s="62"/>
      <c r="CV775" s="62"/>
      <c r="CW775" s="62"/>
      <c r="CX775" s="62"/>
      <c r="CY775" s="62"/>
      <c r="CZ775" s="62"/>
      <c r="DA775" s="62"/>
      <c r="DB775" s="56"/>
    </row>
    <row r="776" spans="1:153" ht="16.5" thickBot="1" x14ac:dyDescent="0.3">
      <c r="A776" s="127" t="s">
        <v>46</v>
      </c>
      <c r="B776" s="128"/>
      <c r="C776" s="129">
        <v>37.5</v>
      </c>
      <c r="D776" s="130">
        <v>37.5</v>
      </c>
      <c r="E776" s="130">
        <v>37.5</v>
      </c>
      <c r="F776" s="131">
        <v>1.8</v>
      </c>
      <c r="G776" s="131">
        <v>0.4</v>
      </c>
      <c r="H776" s="131">
        <v>18</v>
      </c>
      <c r="I776" s="131">
        <v>82.5</v>
      </c>
      <c r="J776" s="246"/>
    </row>
    <row r="777" spans="1:153" ht="16.5" thickBot="1" x14ac:dyDescent="0.3">
      <c r="A777" s="100" t="s">
        <v>26</v>
      </c>
      <c r="B777" s="101"/>
      <c r="C777" s="102">
        <v>677.5</v>
      </c>
      <c r="D777" s="84"/>
      <c r="E777" s="83"/>
      <c r="F777" s="83">
        <f>SUM(F739:F776)</f>
        <v>18.350000000000001</v>
      </c>
      <c r="G777" s="83">
        <f t="shared" ref="G777:I777" si="10">SUM(G739:G776)</f>
        <v>20.299999999999997</v>
      </c>
      <c r="H777" s="83">
        <f t="shared" si="10"/>
        <v>95</v>
      </c>
      <c r="I777" s="83">
        <f t="shared" si="10"/>
        <v>636.84</v>
      </c>
      <c r="J777" s="211"/>
    </row>
    <row r="778" spans="1:153" x14ac:dyDescent="0.25">
      <c r="A778" s="105"/>
      <c r="B778" s="106" t="s">
        <v>47</v>
      </c>
      <c r="C778" s="107"/>
      <c r="D778" s="286"/>
      <c r="E778" s="75"/>
      <c r="F778" s="75"/>
      <c r="G778" s="286"/>
      <c r="H778" s="75"/>
      <c r="I778" s="286"/>
      <c r="J778" s="211"/>
    </row>
    <row r="779" spans="1:153" x14ac:dyDescent="0.25">
      <c r="A779" s="90" t="s">
        <v>71</v>
      </c>
      <c r="B779" s="64"/>
      <c r="C779" s="91">
        <v>10</v>
      </c>
      <c r="D779" s="70"/>
      <c r="E779" s="91"/>
      <c r="F779" s="95">
        <v>1.5</v>
      </c>
      <c r="G779" s="95">
        <v>2</v>
      </c>
      <c r="H779" s="95">
        <v>31</v>
      </c>
      <c r="I779" s="67">
        <v>123.5</v>
      </c>
      <c r="J779" s="81"/>
    </row>
    <row r="780" spans="1:153" x14ac:dyDescent="0.25">
      <c r="A780" s="90" t="s">
        <v>307</v>
      </c>
      <c r="B780" s="64"/>
      <c r="C780" s="91"/>
      <c r="D780" s="70">
        <v>10</v>
      </c>
      <c r="E780" s="91">
        <v>10</v>
      </c>
      <c r="F780" s="95"/>
      <c r="G780" s="95"/>
      <c r="H780" s="95"/>
      <c r="I780" s="67"/>
      <c r="J780" s="81"/>
    </row>
    <row r="781" spans="1:153" x14ac:dyDescent="0.25">
      <c r="A781" s="85" t="s">
        <v>54</v>
      </c>
      <c r="C781" s="86">
        <v>110</v>
      </c>
      <c r="D781" s="74"/>
      <c r="E781" s="88"/>
      <c r="F781" s="74">
        <v>3.68</v>
      </c>
      <c r="G781" s="88">
        <v>2.75</v>
      </c>
      <c r="H781" s="74">
        <v>5.07</v>
      </c>
      <c r="I781" s="88">
        <v>68</v>
      </c>
      <c r="J781" s="110" t="s">
        <v>55</v>
      </c>
    </row>
    <row r="782" spans="1:153" x14ac:dyDescent="0.25">
      <c r="A782" s="85"/>
      <c r="B782" s="72" t="s">
        <v>306</v>
      </c>
      <c r="C782" s="86"/>
      <c r="D782" s="74">
        <v>114</v>
      </c>
      <c r="E782" s="88">
        <v>110</v>
      </c>
      <c r="F782" s="87"/>
      <c r="G782" s="88"/>
      <c r="I782" s="87"/>
      <c r="J782" s="110"/>
    </row>
    <row r="783" spans="1:153" s="55" customFormat="1" ht="31.5" x14ac:dyDescent="0.25">
      <c r="A783" s="85" t="s">
        <v>380</v>
      </c>
      <c r="B783" s="72"/>
      <c r="C783" s="86" t="s">
        <v>107</v>
      </c>
      <c r="D783" s="74"/>
      <c r="E783" s="88"/>
      <c r="F783" s="67">
        <v>9</v>
      </c>
      <c r="G783" s="95">
        <v>12.5</v>
      </c>
      <c r="H783" s="67">
        <v>24</v>
      </c>
      <c r="I783" s="95">
        <v>245</v>
      </c>
      <c r="J783" s="110" t="s">
        <v>316</v>
      </c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  <c r="AG783" s="68"/>
      <c r="AH783" s="68"/>
      <c r="AI783" s="68"/>
      <c r="AJ783" s="68"/>
      <c r="AK783" s="68"/>
      <c r="AL783" s="68"/>
      <c r="AM783" s="68"/>
      <c r="AN783" s="68"/>
      <c r="AO783" s="68"/>
      <c r="AP783" s="68"/>
      <c r="AQ783" s="68"/>
      <c r="AR783" s="68"/>
      <c r="AS783" s="68"/>
      <c r="AT783" s="68"/>
      <c r="AU783" s="68"/>
      <c r="AV783" s="68"/>
      <c r="AW783" s="68"/>
      <c r="AX783" s="68"/>
      <c r="AY783" s="68"/>
      <c r="AZ783" s="68"/>
      <c r="BA783" s="68"/>
      <c r="BB783" s="68"/>
      <c r="BC783" s="68"/>
      <c r="BD783" s="68"/>
      <c r="BE783" s="68"/>
      <c r="BF783" s="68"/>
      <c r="BG783" s="68"/>
      <c r="BH783" s="68"/>
      <c r="BI783" s="68"/>
      <c r="BJ783" s="68"/>
      <c r="BK783" s="68"/>
      <c r="BL783" s="68"/>
      <c r="BM783" s="68"/>
      <c r="BN783" s="68"/>
      <c r="BO783" s="68"/>
      <c r="BP783" s="68"/>
      <c r="BQ783" s="68"/>
      <c r="BR783" s="68"/>
      <c r="BS783" s="68"/>
      <c r="BT783" s="68"/>
      <c r="BU783" s="68"/>
      <c r="BV783" s="68"/>
      <c r="BW783" s="68"/>
      <c r="BX783" s="68"/>
      <c r="BY783" s="68"/>
      <c r="BZ783" s="68"/>
      <c r="CA783" s="68"/>
      <c r="CB783" s="68"/>
      <c r="CC783" s="68"/>
      <c r="CD783" s="68"/>
      <c r="CE783" s="68"/>
      <c r="CF783" s="68"/>
      <c r="CG783" s="68"/>
      <c r="CH783" s="68"/>
      <c r="CI783" s="68"/>
      <c r="CJ783" s="68"/>
      <c r="CK783" s="68"/>
      <c r="CL783" s="68"/>
      <c r="CM783" s="68"/>
      <c r="CN783" s="68"/>
      <c r="CO783" s="68"/>
      <c r="CP783" s="68"/>
      <c r="CQ783" s="68"/>
      <c r="CR783" s="68"/>
      <c r="CS783" s="68"/>
      <c r="CT783" s="68"/>
      <c r="CU783" s="68"/>
      <c r="CV783" s="68"/>
      <c r="CW783" s="68"/>
      <c r="CX783" s="68"/>
      <c r="CY783" s="68"/>
      <c r="CZ783" s="68"/>
      <c r="DA783" s="68"/>
    </row>
    <row r="784" spans="1:153" s="55" customFormat="1" x14ac:dyDescent="0.25">
      <c r="A784" s="85"/>
      <c r="B784" s="72" t="s">
        <v>73</v>
      </c>
      <c r="C784" s="86"/>
      <c r="D784" s="74">
        <v>109.28</v>
      </c>
      <c r="E784" s="88">
        <v>107.14</v>
      </c>
      <c r="F784" s="74"/>
      <c r="G784" s="88"/>
      <c r="H784" s="74"/>
      <c r="I784" s="87"/>
      <c r="J784" s="110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  <c r="AG784" s="68"/>
      <c r="AH784" s="68"/>
      <c r="AI784" s="68"/>
      <c r="AJ784" s="68"/>
      <c r="AK784" s="68"/>
      <c r="AL784" s="68"/>
      <c r="AM784" s="68"/>
      <c r="AN784" s="68"/>
      <c r="AO784" s="68"/>
      <c r="AP784" s="68"/>
      <c r="AQ784" s="68"/>
      <c r="AR784" s="68"/>
      <c r="AS784" s="68"/>
      <c r="AT784" s="68"/>
      <c r="AU784" s="68"/>
      <c r="AV784" s="68"/>
      <c r="AW784" s="68"/>
      <c r="AX784" s="68"/>
      <c r="AY784" s="68"/>
      <c r="AZ784" s="68"/>
      <c r="BA784" s="68"/>
      <c r="BB784" s="68"/>
      <c r="BC784" s="68"/>
      <c r="BD784" s="68"/>
      <c r="BE784" s="68"/>
      <c r="BF784" s="68"/>
      <c r="BG784" s="68"/>
      <c r="BH784" s="68"/>
      <c r="BI784" s="68"/>
      <c r="BJ784" s="68"/>
      <c r="BK784" s="68"/>
      <c r="BL784" s="68"/>
      <c r="BM784" s="68"/>
      <c r="BN784" s="68"/>
      <c r="BO784" s="68"/>
      <c r="BP784" s="68"/>
      <c r="BQ784" s="68"/>
      <c r="BR784" s="68"/>
      <c r="BS784" s="68"/>
      <c r="BT784" s="68"/>
      <c r="BU784" s="68"/>
      <c r="BV784" s="68"/>
      <c r="BW784" s="68"/>
      <c r="BX784" s="68"/>
      <c r="BY784" s="68"/>
      <c r="BZ784" s="68"/>
      <c r="CA784" s="68"/>
      <c r="CB784" s="68"/>
      <c r="CC784" s="68"/>
      <c r="CD784" s="68"/>
      <c r="CE784" s="68"/>
      <c r="CF784" s="68"/>
      <c r="CG784" s="68"/>
      <c r="CH784" s="68"/>
      <c r="CI784" s="68"/>
      <c r="CJ784" s="68"/>
      <c r="CK784" s="68"/>
      <c r="CL784" s="68"/>
      <c r="CM784" s="68"/>
      <c r="CN784" s="68"/>
      <c r="CO784" s="68"/>
      <c r="CP784" s="68"/>
      <c r="CQ784" s="68"/>
      <c r="CR784" s="68"/>
      <c r="CS784" s="68"/>
      <c r="CT784" s="68"/>
      <c r="CU784" s="68"/>
      <c r="CV784" s="68"/>
      <c r="CW784" s="68"/>
      <c r="CX784" s="68"/>
      <c r="CY784" s="68"/>
      <c r="CZ784" s="68"/>
      <c r="DA784" s="68"/>
    </row>
    <row r="785" spans="1:105" s="55" customFormat="1" x14ac:dyDescent="0.25">
      <c r="A785" s="85"/>
      <c r="B785" s="72" t="s">
        <v>178</v>
      </c>
      <c r="C785" s="86"/>
      <c r="D785" s="74">
        <v>11.4</v>
      </c>
      <c r="E785" s="88">
        <v>11.4</v>
      </c>
      <c r="F785" s="74"/>
      <c r="G785" s="88"/>
      <c r="H785" s="74"/>
      <c r="I785" s="87"/>
      <c r="J785" s="110"/>
      <c r="K785" s="68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  <c r="X785" s="68"/>
      <c r="Y785" s="68"/>
      <c r="Z785" s="68"/>
      <c r="AA785" s="68"/>
      <c r="AB785" s="68"/>
      <c r="AC785" s="68"/>
      <c r="AD785" s="68"/>
      <c r="AE785" s="68"/>
      <c r="AF785" s="68"/>
      <c r="AG785" s="68"/>
      <c r="AH785" s="68"/>
      <c r="AI785" s="68"/>
      <c r="AJ785" s="68"/>
      <c r="AK785" s="68"/>
      <c r="AL785" s="68"/>
      <c r="AM785" s="68"/>
      <c r="AN785" s="68"/>
      <c r="AO785" s="68"/>
      <c r="AP785" s="68"/>
      <c r="AQ785" s="68"/>
      <c r="AR785" s="68"/>
      <c r="AS785" s="68"/>
      <c r="AT785" s="68"/>
      <c r="AU785" s="68"/>
      <c r="AV785" s="68"/>
      <c r="AW785" s="68"/>
      <c r="AX785" s="68"/>
      <c r="AY785" s="68"/>
      <c r="AZ785" s="68"/>
      <c r="BA785" s="68"/>
      <c r="BB785" s="68"/>
      <c r="BC785" s="68"/>
      <c r="BD785" s="68"/>
      <c r="BE785" s="68"/>
      <c r="BF785" s="68"/>
      <c r="BG785" s="68"/>
      <c r="BH785" s="68"/>
      <c r="BI785" s="68"/>
      <c r="BJ785" s="68"/>
      <c r="BK785" s="68"/>
      <c r="BL785" s="68"/>
      <c r="BM785" s="68"/>
      <c r="BN785" s="68"/>
      <c r="BO785" s="68"/>
      <c r="BP785" s="68"/>
      <c r="BQ785" s="68"/>
      <c r="BR785" s="68"/>
      <c r="BS785" s="68"/>
      <c r="BT785" s="68"/>
      <c r="BU785" s="68"/>
      <c r="BV785" s="68"/>
      <c r="BW785" s="68"/>
      <c r="BX785" s="68"/>
      <c r="BY785" s="68"/>
      <c r="BZ785" s="68"/>
      <c r="CA785" s="68"/>
      <c r="CB785" s="68"/>
      <c r="CC785" s="68"/>
      <c r="CD785" s="68"/>
      <c r="CE785" s="68"/>
      <c r="CF785" s="68"/>
      <c r="CG785" s="68"/>
      <c r="CH785" s="68"/>
      <c r="CI785" s="68"/>
      <c r="CJ785" s="68"/>
      <c r="CK785" s="68"/>
      <c r="CL785" s="68"/>
      <c r="CM785" s="68"/>
      <c r="CN785" s="68"/>
      <c r="CO785" s="68"/>
      <c r="CP785" s="68"/>
      <c r="CQ785" s="68"/>
      <c r="CR785" s="68"/>
      <c r="CS785" s="68"/>
      <c r="CT785" s="68"/>
      <c r="CU785" s="68"/>
      <c r="CV785" s="68"/>
      <c r="CW785" s="68"/>
      <c r="CX785" s="68"/>
      <c r="CY785" s="68"/>
      <c r="CZ785" s="68"/>
      <c r="DA785" s="68"/>
    </row>
    <row r="786" spans="1:105" s="55" customFormat="1" x14ac:dyDescent="0.25">
      <c r="A786" s="85"/>
      <c r="B786" s="72" t="s">
        <v>51</v>
      </c>
      <c r="C786" s="86"/>
      <c r="D786" s="74">
        <v>7.14</v>
      </c>
      <c r="E786" s="88">
        <v>7.14</v>
      </c>
      <c r="F786" s="74"/>
      <c r="G786" s="88"/>
      <c r="H786" s="74"/>
      <c r="I786" s="87"/>
      <c r="J786" s="110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  <c r="AG786" s="68"/>
      <c r="AH786" s="68"/>
      <c r="AI786" s="68"/>
      <c r="AJ786" s="68"/>
      <c r="AK786" s="68"/>
      <c r="AL786" s="68"/>
      <c r="AM786" s="68"/>
      <c r="AN786" s="68"/>
      <c r="AO786" s="68"/>
      <c r="AP786" s="68"/>
      <c r="AQ786" s="68"/>
      <c r="AR786" s="68"/>
      <c r="AS786" s="68"/>
      <c r="AT786" s="68"/>
      <c r="AU786" s="68"/>
      <c r="AV786" s="68"/>
      <c r="AW786" s="68"/>
      <c r="AX786" s="68"/>
      <c r="AY786" s="68"/>
      <c r="AZ786" s="68"/>
      <c r="BA786" s="68"/>
      <c r="BB786" s="68"/>
      <c r="BC786" s="68"/>
      <c r="BD786" s="68"/>
      <c r="BE786" s="68"/>
      <c r="BF786" s="68"/>
      <c r="BG786" s="68"/>
      <c r="BH786" s="68"/>
      <c r="BI786" s="68"/>
      <c r="BJ786" s="68"/>
      <c r="BK786" s="68"/>
      <c r="BL786" s="68"/>
      <c r="BM786" s="68"/>
      <c r="BN786" s="68"/>
      <c r="BO786" s="68"/>
      <c r="BP786" s="68"/>
      <c r="BQ786" s="68"/>
      <c r="BR786" s="68"/>
      <c r="BS786" s="68"/>
      <c r="BT786" s="68"/>
      <c r="BU786" s="68"/>
      <c r="BV786" s="68"/>
      <c r="BW786" s="68"/>
      <c r="BX786" s="68"/>
      <c r="BY786" s="68"/>
      <c r="BZ786" s="68"/>
      <c r="CA786" s="68"/>
      <c r="CB786" s="68"/>
      <c r="CC786" s="68"/>
      <c r="CD786" s="68"/>
      <c r="CE786" s="68"/>
      <c r="CF786" s="68"/>
      <c r="CG786" s="68"/>
      <c r="CH786" s="68"/>
      <c r="CI786" s="68"/>
      <c r="CJ786" s="68"/>
      <c r="CK786" s="68"/>
      <c r="CL786" s="68"/>
      <c r="CM786" s="68"/>
      <c r="CN786" s="68"/>
      <c r="CO786" s="68"/>
      <c r="CP786" s="68"/>
      <c r="CQ786" s="68"/>
      <c r="CR786" s="68"/>
      <c r="CS786" s="68"/>
      <c r="CT786" s="68"/>
      <c r="CU786" s="68"/>
      <c r="CV786" s="68"/>
      <c r="CW786" s="68"/>
      <c r="CX786" s="68"/>
      <c r="CY786" s="68"/>
      <c r="CZ786" s="68"/>
      <c r="DA786" s="68"/>
    </row>
    <row r="787" spans="1:105" s="55" customFormat="1" x14ac:dyDescent="0.25">
      <c r="A787" s="85"/>
      <c r="B787" s="72" t="s">
        <v>18</v>
      </c>
      <c r="C787" s="86"/>
      <c r="D787" s="74">
        <v>11.4</v>
      </c>
      <c r="E787" s="88">
        <v>11.4</v>
      </c>
      <c r="F787" s="74"/>
      <c r="G787" s="88"/>
      <c r="H787" s="74"/>
      <c r="I787" s="87"/>
      <c r="J787" s="110"/>
      <c r="K787" s="68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  <c r="AG787" s="68"/>
      <c r="AH787" s="68"/>
      <c r="AI787" s="68"/>
      <c r="AJ787" s="68"/>
      <c r="AK787" s="68"/>
      <c r="AL787" s="68"/>
      <c r="AM787" s="68"/>
      <c r="AN787" s="68"/>
      <c r="AO787" s="68"/>
      <c r="AP787" s="68"/>
      <c r="AQ787" s="68"/>
      <c r="AR787" s="68"/>
      <c r="AS787" s="68"/>
      <c r="AT787" s="68"/>
      <c r="AU787" s="68"/>
      <c r="AV787" s="68"/>
      <c r="AW787" s="68"/>
      <c r="AX787" s="68"/>
      <c r="AY787" s="68"/>
      <c r="AZ787" s="68"/>
      <c r="BA787" s="68"/>
      <c r="BB787" s="68"/>
      <c r="BC787" s="68"/>
      <c r="BD787" s="68"/>
      <c r="BE787" s="68"/>
      <c r="BF787" s="68"/>
      <c r="BG787" s="68"/>
      <c r="BH787" s="68"/>
      <c r="BI787" s="68"/>
      <c r="BJ787" s="68"/>
      <c r="BK787" s="68"/>
      <c r="BL787" s="68"/>
      <c r="BM787" s="68"/>
      <c r="BN787" s="68"/>
      <c r="BO787" s="68"/>
      <c r="BP787" s="68"/>
      <c r="BQ787" s="68"/>
      <c r="BR787" s="68"/>
      <c r="BS787" s="68"/>
      <c r="BT787" s="68"/>
      <c r="BU787" s="68"/>
      <c r="BV787" s="68"/>
      <c r="BW787" s="68"/>
      <c r="BX787" s="68"/>
      <c r="BY787" s="68"/>
      <c r="BZ787" s="68"/>
      <c r="CA787" s="68"/>
      <c r="CB787" s="68"/>
      <c r="CC787" s="68"/>
      <c r="CD787" s="68"/>
      <c r="CE787" s="68"/>
      <c r="CF787" s="68"/>
      <c r="CG787" s="68"/>
      <c r="CH787" s="68"/>
      <c r="CI787" s="68"/>
      <c r="CJ787" s="68"/>
      <c r="CK787" s="68"/>
      <c r="CL787" s="68"/>
      <c r="CM787" s="68"/>
      <c r="CN787" s="68"/>
      <c r="CO787" s="68"/>
      <c r="CP787" s="68"/>
      <c r="CQ787" s="68"/>
      <c r="CR787" s="68"/>
      <c r="CS787" s="68"/>
      <c r="CT787" s="68"/>
      <c r="CU787" s="68"/>
      <c r="CV787" s="68"/>
      <c r="CW787" s="68"/>
      <c r="CX787" s="68"/>
      <c r="CY787" s="68"/>
      <c r="CZ787" s="68"/>
      <c r="DA787" s="68"/>
    </row>
    <row r="788" spans="1:105" s="55" customFormat="1" x14ac:dyDescent="0.25">
      <c r="A788" s="85"/>
      <c r="B788" s="72" t="s">
        <v>16</v>
      </c>
      <c r="C788" s="86"/>
      <c r="D788" s="74">
        <v>21.4</v>
      </c>
      <c r="E788" s="88">
        <v>21.4</v>
      </c>
      <c r="F788" s="74"/>
      <c r="G788" s="88"/>
      <c r="H788" s="74"/>
      <c r="I788" s="87"/>
      <c r="J788" s="110"/>
      <c r="K788" s="68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  <c r="AG788" s="68"/>
      <c r="AH788" s="68"/>
      <c r="AI788" s="68"/>
      <c r="AJ788" s="68"/>
      <c r="AK788" s="68"/>
      <c r="AL788" s="68"/>
      <c r="AM788" s="68"/>
      <c r="AN788" s="68"/>
      <c r="AO788" s="68"/>
      <c r="AP788" s="68"/>
      <c r="AQ788" s="68"/>
      <c r="AR788" s="68"/>
      <c r="AS788" s="68"/>
      <c r="AT788" s="68"/>
      <c r="AU788" s="68"/>
      <c r="AV788" s="68"/>
      <c r="AW788" s="68"/>
      <c r="AX788" s="68"/>
      <c r="AY788" s="68"/>
      <c r="AZ788" s="68"/>
      <c r="BA788" s="68"/>
      <c r="BB788" s="68"/>
      <c r="BC788" s="68"/>
      <c r="BD788" s="68"/>
      <c r="BE788" s="68"/>
      <c r="BF788" s="68"/>
      <c r="BG788" s="68"/>
      <c r="BH788" s="68"/>
      <c r="BI788" s="68"/>
      <c r="BJ788" s="68"/>
      <c r="BK788" s="68"/>
      <c r="BL788" s="68"/>
      <c r="BM788" s="68"/>
      <c r="BN788" s="68"/>
      <c r="BO788" s="68"/>
      <c r="BP788" s="68"/>
      <c r="BQ788" s="68"/>
      <c r="BR788" s="68"/>
      <c r="BS788" s="68"/>
      <c r="BT788" s="68"/>
      <c r="BU788" s="68"/>
      <c r="BV788" s="68"/>
      <c r="BW788" s="68"/>
      <c r="BX788" s="68"/>
      <c r="BY788" s="68"/>
      <c r="BZ788" s="68"/>
      <c r="CA788" s="68"/>
      <c r="CB788" s="68"/>
      <c r="CC788" s="68"/>
      <c r="CD788" s="68"/>
      <c r="CE788" s="68"/>
      <c r="CF788" s="68"/>
      <c r="CG788" s="68"/>
      <c r="CH788" s="68"/>
      <c r="CI788" s="68"/>
      <c r="CJ788" s="68"/>
      <c r="CK788" s="68"/>
      <c r="CL788" s="68"/>
      <c r="CM788" s="68"/>
      <c r="CN788" s="68"/>
      <c r="CO788" s="68"/>
      <c r="CP788" s="68"/>
      <c r="CQ788" s="68"/>
      <c r="CR788" s="68"/>
      <c r="CS788" s="68"/>
      <c r="CT788" s="68"/>
      <c r="CU788" s="68"/>
      <c r="CV788" s="68"/>
      <c r="CW788" s="68"/>
      <c r="CX788" s="68"/>
      <c r="CY788" s="68"/>
      <c r="CZ788" s="68"/>
      <c r="DA788" s="68"/>
    </row>
    <row r="789" spans="1:105" s="55" customFormat="1" x14ac:dyDescent="0.25">
      <c r="A789" s="85"/>
      <c r="B789" s="72" t="s">
        <v>36</v>
      </c>
      <c r="C789" s="86"/>
      <c r="D789" s="74">
        <v>14.28</v>
      </c>
      <c r="E789" s="88">
        <v>14.28</v>
      </c>
      <c r="F789" s="74"/>
      <c r="G789" s="88"/>
      <c r="H789" s="74"/>
      <c r="I789" s="87"/>
      <c r="J789" s="110"/>
      <c r="K789" s="68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  <c r="X789" s="68"/>
      <c r="Y789" s="68"/>
      <c r="Z789" s="68"/>
      <c r="AA789" s="68"/>
      <c r="AB789" s="68"/>
      <c r="AC789" s="68"/>
      <c r="AD789" s="68"/>
      <c r="AE789" s="68"/>
      <c r="AF789" s="68"/>
      <c r="AG789" s="68"/>
      <c r="AH789" s="68"/>
      <c r="AI789" s="68"/>
      <c r="AJ789" s="68"/>
      <c r="AK789" s="68"/>
      <c r="AL789" s="68"/>
      <c r="AM789" s="68"/>
      <c r="AN789" s="68"/>
      <c r="AO789" s="68"/>
      <c r="AP789" s="68"/>
      <c r="AQ789" s="68"/>
      <c r="AR789" s="68"/>
      <c r="AS789" s="68"/>
      <c r="AT789" s="68"/>
      <c r="AU789" s="68"/>
      <c r="AV789" s="68"/>
      <c r="AW789" s="68"/>
      <c r="AX789" s="68"/>
      <c r="AY789" s="68"/>
      <c r="AZ789" s="68"/>
      <c r="BA789" s="68"/>
      <c r="BB789" s="68"/>
      <c r="BC789" s="68"/>
      <c r="BD789" s="68"/>
      <c r="BE789" s="68"/>
      <c r="BF789" s="68"/>
      <c r="BG789" s="68"/>
      <c r="BH789" s="68"/>
      <c r="BI789" s="68"/>
      <c r="BJ789" s="68"/>
      <c r="BK789" s="68"/>
      <c r="BL789" s="68"/>
      <c r="BM789" s="68"/>
      <c r="BN789" s="68"/>
      <c r="BO789" s="68"/>
      <c r="BP789" s="68"/>
      <c r="BQ789" s="68"/>
      <c r="BR789" s="68"/>
      <c r="BS789" s="68"/>
      <c r="BT789" s="68"/>
      <c r="BU789" s="68"/>
      <c r="BV789" s="68"/>
      <c r="BW789" s="68"/>
      <c r="BX789" s="68"/>
      <c r="BY789" s="68"/>
      <c r="BZ789" s="68"/>
      <c r="CA789" s="68"/>
      <c r="CB789" s="68"/>
      <c r="CC789" s="68"/>
      <c r="CD789" s="68"/>
      <c r="CE789" s="68"/>
      <c r="CF789" s="68"/>
      <c r="CG789" s="68"/>
      <c r="CH789" s="68"/>
      <c r="CI789" s="68"/>
      <c r="CJ789" s="68"/>
      <c r="CK789" s="68"/>
      <c r="CL789" s="68"/>
      <c r="CM789" s="68"/>
      <c r="CN789" s="68"/>
      <c r="CO789" s="68"/>
      <c r="CP789" s="68"/>
      <c r="CQ789" s="68"/>
      <c r="CR789" s="68"/>
      <c r="CS789" s="68"/>
      <c r="CT789" s="68"/>
      <c r="CU789" s="68"/>
      <c r="CV789" s="68"/>
      <c r="CW789" s="68"/>
      <c r="CX789" s="68"/>
      <c r="CY789" s="68"/>
      <c r="CZ789" s="68"/>
      <c r="DA789" s="68"/>
    </row>
    <row r="790" spans="1:105" s="55" customFormat="1" x14ac:dyDescent="0.25">
      <c r="A790" s="85"/>
      <c r="B790" s="72" t="s">
        <v>39</v>
      </c>
      <c r="C790" s="86"/>
      <c r="D790" s="74">
        <v>0.3</v>
      </c>
      <c r="E790" s="88">
        <v>0.3</v>
      </c>
      <c r="F790" s="74"/>
      <c r="G790" s="88"/>
      <c r="H790" s="74"/>
      <c r="I790" s="87"/>
      <c r="J790" s="110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  <c r="X790" s="68"/>
      <c r="Y790" s="68"/>
      <c r="Z790" s="68"/>
      <c r="AA790" s="68"/>
      <c r="AB790" s="68"/>
      <c r="AC790" s="68"/>
      <c r="AD790" s="68"/>
      <c r="AE790" s="68"/>
      <c r="AF790" s="68"/>
      <c r="AG790" s="68"/>
      <c r="AH790" s="68"/>
      <c r="AI790" s="68"/>
      <c r="AJ790" s="68"/>
      <c r="AK790" s="68"/>
      <c r="AL790" s="68"/>
      <c r="AM790" s="68"/>
      <c r="AN790" s="68"/>
      <c r="AO790" s="68"/>
      <c r="AP790" s="68"/>
      <c r="AQ790" s="68"/>
      <c r="AR790" s="68"/>
      <c r="AS790" s="68"/>
      <c r="AT790" s="68"/>
      <c r="AU790" s="68"/>
      <c r="AV790" s="68"/>
      <c r="AW790" s="68"/>
      <c r="AX790" s="68"/>
      <c r="AY790" s="68"/>
      <c r="AZ790" s="68"/>
      <c r="BA790" s="68"/>
      <c r="BB790" s="68"/>
      <c r="BC790" s="68"/>
      <c r="BD790" s="68"/>
      <c r="BE790" s="68"/>
      <c r="BF790" s="68"/>
      <c r="BG790" s="68"/>
      <c r="BH790" s="68"/>
      <c r="BI790" s="68"/>
      <c r="BJ790" s="68"/>
      <c r="BK790" s="68"/>
      <c r="BL790" s="68"/>
      <c r="BM790" s="68"/>
      <c r="BN790" s="68"/>
      <c r="BO790" s="68"/>
      <c r="BP790" s="68"/>
      <c r="BQ790" s="68"/>
      <c r="BR790" s="68"/>
      <c r="BS790" s="68"/>
      <c r="BT790" s="68"/>
      <c r="BU790" s="68"/>
      <c r="BV790" s="68"/>
      <c r="BW790" s="68"/>
      <c r="BX790" s="68"/>
      <c r="BY790" s="68"/>
      <c r="BZ790" s="68"/>
      <c r="CA790" s="68"/>
      <c r="CB790" s="68"/>
      <c r="CC790" s="68"/>
      <c r="CD790" s="68"/>
      <c r="CE790" s="68"/>
      <c r="CF790" s="68"/>
      <c r="CG790" s="68"/>
      <c r="CH790" s="68"/>
      <c r="CI790" s="68"/>
      <c r="CJ790" s="68"/>
      <c r="CK790" s="68"/>
      <c r="CL790" s="68"/>
      <c r="CM790" s="68"/>
      <c r="CN790" s="68"/>
      <c r="CO790" s="68"/>
      <c r="CP790" s="68"/>
      <c r="CQ790" s="68"/>
      <c r="CR790" s="68"/>
      <c r="CS790" s="68"/>
      <c r="CT790" s="68"/>
      <c r="CU790" s="68"/>
      <c r="CV790" s="68"/>
      <c r="CW790" s="68"/>
      <c r="CX790" s="68"/>
      <c r="CY790" s="68"/>
      <c r="CZ790" s="68"/>
      <c r="DA790" s="68"/>
    </row>
    <row r="791" spans="1:105" s="55" customFormat="1" x14ac:dyDescent="0.25">
      <c r="A791" s="85"/>
      <c r="B791" s="72" t="s">
        <v>34</v>
      </c>
      <c r="C791" s="86"/>
      <c r="D791" s="74">
        <v>0.6</v>
      </c>
      <c r="E791" s="88">
        <v>0.6</v>
      </c>
      <c r="F791" s="74"/>
      <c r="G791" s="88"/>
      <c r="H791" s="74"/>
      <c r="I791" s="87"/>
      <c r="J791" s="110"/>
      <c r="K791" s="68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  <c r="AG791" s="68"/>
      <c r="AH791" s="68"/>
      <c r="AI791" s="68"/>
      <c r="AJ791" s="68"/>
      <c r="AK791" s="68"/>
      <c r="AL791" s="68"/>
      <c r="AM791" s="68"/>
      <c r="AN791" s="68"/>
      <c r="AO791" s="68"/>
      <c r="AP791" s="68"/>
      <c r="AQ791" s="68"/>
      <c r="AR791" s="68"/>
      <c r="AS791" s="68"/>
      <c r="AT791" s="68"/>
      <c r="AU791" s="68"/>
      <c r="AV791" s="68"/>
      <c r="AW791" s="68"/>
      <c r="AX791" s="68"/>
      <c r="AY791" s="68"/>
      <c r="AZ791" s="68"/>
      <c r="BA791" s="68"/>
      <c r="BB791" s="68"/>
      <c r="BC791" s="68"/>
      <c r="BD791" s="68"/>
      <c r="BE791" s="68"/>
      <c r="BF791" s="68"/>
      <c r="BG791" s="68"/>
      <c r="BH791" s="68"/>
      <c r="BI791" s="68"/>
      <c r="BJ791" s="68"/>
      <c r="BK791" s="68"/>
      <c r="BL791" s="68"/>
      <c r="BM791" s="68"/>
      <c r="BN791" s="68"/>
      <c r="BO791" s="68"/>
      <c r="BP791" s="68"/>
      <c r="BQ791" s="68"/>
      <c r="BR791" s="68"/>
      <c r="BS791" s="68"/>
      <c r="BT791" s="68"/>
      <c r="BU791" s="68"/>
      <c r="BV791" s="68"/>
      <c r="BW791" s="68"/>
      <c r="BX791" s="68"/>
      <c r="BY791" s="68"/>
      <c r="BZ791" s="68"/>
      <c r="CA791" s="68"/>
      <c r="CB791" s="68"/>
      <c r="CC791" s="68"/>
      <c r="CD791" s="68"/>
      <c r="CE791" s="68"/>
      <c r="CF791" s="68"/>
      <c r="CG791" s="68"/>
      <c r="CH791" s="68"/>
      <c r="CI791" s="68"/>
      <c r="CJ791" s="68"/>
      <c r="CK791" s="68"/>
      <c r="CL791" s="68"/>
      <c r="CM791" s="68"/>
      <c r="CN791" s="68"/>
      <c r="CO791" s="68"/>
      <c r="CP791" s="68"/>
      <c r="CQ791" s="68"/>
      <c r="CR791" s="68"/>
      <c r="CS791" s="68"/>
      <c r="CT791" s="68"/>
      <c r="CU791" s="68"/>
      <c r="CV791" s="68"/>
      <c r="CW791" s="68"/>
      <c r="CX791" s="68"/>
      <c r="CY791" s="68"/>
      <c r="CZ791" s="68"/>
      <c r="DA791" s="68"/>
    </row>
    <row r="792" spans="1:105" s="55" customFormat="1" x14ac:dyDescent="0.25">
      <c r="A792" s="85"/>
      <c r="B792" s="230" t="s">
        <v>315</v>
      </c>
      <c r="C792" s="86"/>
      <c r="D792" s="74">
        <v>20</v>
      </c>
      <c r="E792" s="88">
        <v>20</v>
      </c>
      <c r="F792" s="74"/>
      <c r="G792" s="88"/>
      <c r="H792" s="74"/>
      <c r="I792" s="87"/>
      <c r="J792" s="110"/>
      <c r="K792" s="68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  <c r="AG792" s="68"/>
      <c r="AH792" s="68"/>
      <c r="AI792" s="68"/>
      <c r="AJ792" s="68"/>
      <c r="AK792" s="68"/>
      <c r="AL792" s="68"/>
      <c r="AM792" s="68"/>
      <c r="AN792" s="68"/>
      <c r="AO792" s="68"/>
      <c r="AP792" s="68"/>
      <c r="AQ792" s="68"/>
      <c r="AR792" s="68"/>
      <c r="AS792" s="68"/>
      <c r="AT792" s="68"/>
      <c r="AU792" s="68"/>
      <c r="AV792" s="68"/>
      <c r="AW792" s="68"/>
      <c r="AX792" s="68"/>
      <c r="AY792" s="68"/>
      <c r="AZ792" s="68"/>
      <c r="BA792" s="68"/>
      <c r="BB792" s="68"/>
      <c r="BC792" s="68"/>
      <c r="BD792" s="68"/>
      <c r="BE792" s="68"/>
      <c r="BF792" s="68"/>
      <c r="BG792" s="68"/>
      <c r="BH792" s="68"/>
      <c r="BI792" s="68"/>
      <c r="BJ792" s="68"/>
      <c r="BK792" s="68"/>
      <c r="BL792" s="68"/>
      <c r="BM792" s="68"/>
      <c r="BN792" s="68"/>
      <c r="BO792" s="68"/>
      <c r="BP792" s="68"/>
      <c r="BQ792" s="68"/>
      <c r="BR792" s="68"/>
      <c r="BS792" s="68"/>
      <c r="BT792" s="68"/>
      <c r="BU792" s="68"/>
      <c r="BV792" s="68"/>
      <c r="BW792" s="68"/>
      <c r="BX792" s="68"/>
      <c r="BY792" s="68"/>
      <c r="BZ792" s="68"/>
      <c r="CA792" s="68"/>
      <c r="CB792" s="68"/>
      <c r="CC792" s="68"/>
      <c r="CD792" s="68"/>
      <c r="CE792" s="68"/>
      <c r="CF792" s="68"/>
      <c r="CG792" s="68"/>
      <c r="CH792" s="68"/>
      <c r="CI792" s="68"/>
      <c r="CJ792" s="68"/>
      <c r="CK792" s="68"/>
      <c r="CL792" s="68"/>
      <c r="CM792" s="68"/>
      <c r="CN792" s="68"/>
      <c r="CO792" s="68"/>
      <c r="CP792" s="68"/>
      <c r="CQ792" s="68"/>
      <c r="CR792" s="68"/>
      <c r="CS792" s="68"/>
      <c r="CT792" s="68"/>
      <c r="CU792" s="68"/>
      <c r="CV792" s="68"/>
      <c r="CW792" s="68"/>
      <c r="CX792" s="68"/>
      <c r="CY792" s="68"/>
      <c r="CZ792" s="68"/>
      <c r="DA792" s="68"/>
    </row>
    <row r="793" spans="1:105" s="35" customFormat="1" x14ac:dyDescent="0.25">
      <c r="A793" s="90" t="s">
        <v>158</v>
      </c>
      <c r="B793" s="64"/>
      <c r="C793" s="91" t="s">
        <v>249</v>
      </c>
      <c r="D793" s="92"/>
      <c r="E793" s="93"/>
      <c r="F793" s="94">
        <v>0.06</v>
      </c>
      <c r="G793" s="95">
        <v>0.02</v>
      </c>
      <c r="H793" s="67">
        <v>4.99</v>
      </c>
      <c r="I793" s="95">
        <v>20</v>
      </c>
      <c r="J793" s="110" t="s">
        <v>248</v>
      </c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  <c r="AA793" s="96"/>
      <c r="AB793" s="96"/>
      <c r="AC793" s="96"/>
      <c r="AD793" s="96"/>
      <c r="AE793" s="96"/>
      <c r="AF793" s="96"/>
      <c r="AG793" s="96"/>
      <c r="AH793" s="96"/>
      <c r="AI793" s="96"/>
      <c r="AJ793" s="96"/>
      <c r="AK793" s="96"/>
      <c r="AL793" s="96"/>
      <c r="AM793" s="96"/>
      <c r="AN793" s="96"/>
      <c r="AO793" s="96"/>
      <c r="AP793" s="96"/>
      <c r="AQ793" s="96"/>
      <c r="AR793" s="96"/>
      <c r="AS793" s="96"/>
      <c r="AT793" s="96"/>
      <c r="AU793" s="96"/>
      <c r="AV793" s="96"/>
      <c r="AW793" s="96"/>
      <c r="AX793" s="96"/>
      <c r="AY793" s="96"/>
      <c r="AZ793" s="96"/>
      <c r="BA793" s="96"/>
      <c r="BB793" s="96"/>
      <c r="BC793" s="96"/>
      <c r="BD793" s="96"/>
      <c r="BE793" s="96"/>
      <c r="BF793" s="96"/>
      <c r="BG793" s="96"/>
      <c r="BH793" s="96"/>
      <c r="BI793" s="96"/>
      <c r="BJ793" s="96"/>
      <c r="BK793" s="96"/>
      <c r="BL793" s="96"/>
      <c r="BM793" s="96"/>
      <c r="BN793" s="96"/>
      <c r="BO793" s="96"/>
      <c r="BP793" s="96"/>
      <c r="BQ793" s="96"/>
      <c r="BR793" s="96"/>
      <c r="BS793" s="96"/>
      <c r="BT793" s="96"/>
      <c r="BU793" s="96"/>
      <c r="BV793" s="96"/>
      <c r="BW793" s="96"/>
      <c r="BX793" s="96"/>
      <c r="BY793" s="96"/>
      <c r="BZ793" s="96"/>
      <c r="CA793" s="96"/>
      <c r="CB793" s="96"/>
      <c r="CC793" s="96"/>
      <c r="CD793" s="96"/>
      <c r="CE793" s="96"/>
      <c r="CF793" s="96"/>
      <c r="CG793" s="96"/>
      <c r="CH793" s="96"/>
      <c r="CI793" s="96"/>
      <c r="CJ793" s="96"/>
      <c r="CK793" s="96"/>
      <c r="CL793" s="96"/>
      <c r="CM793" s="96"/>
      <c r="CN793" s="96"/>
      <c r="CO793" s="96"/>
      <c r="CP793" s="96"/>
      <c r="CQ793" s="96"/>
      <c r="CR793" s="96"/>
      <c r="CS793" s="96"/>
      <c r="CT793" s="96"/>
      <c r="CU793" s="96"/>
      <c r="CV793" s="96"/>
      <c r="CW793" s="96"/>
      <c r="CX793" s="96"/>
      <c r="CY793" s="96"/>
      <c r="CZ793" s="96"/>
      <c r="DA793" s="96"/>
    </row>
    <row r="794" spans="1:105" s="35" customFormat="1" x14ac:dyDescent="0.25">
      <c r="A794" s="90"/>
      <c r="B794" s="64" t="s">
        <v>59</v>
      </c>
      <c r="C794" s="97"/>
      <c r="D794" s="70">
        <v>0.3</v>
      </c>
      <c r="E794" s="91">
        <v>0.3</v>
      </c>
      <c r="F794" s="94"/>
      <c r="G794" s="94"/>
      <c r="H794" s="95"/>
      <c r="I794" s="95"/>
      <c r="J794" s="110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  <c r="AA794" s="96"/>
      <c r="AB794" s="96"/>
      <c r="AC794" s="96"/>
      <c r="AD794" s="96"/>
      <c r="AE794" s="96"/>
      <c r="AF794" s="96"/>
      <c r="AG794" s="96"/>
      <c r="AH794" s="96"/>
      <c r="AI794" s="96"/>
      <c r="AJ794" s="96"/>
      <c r="AK794" s="96"/>
      <c r="AL794" s="96"/>
      <c r="AM794" s="96"/>
      <c r="AN794" s="96"/>
      <c r="AO794" s="96"/>
      <c r="AP794" s="96"/>
      <c r="AQ794" s="96"/>
      <c r="AR794" s="96"/>
      <c r="AS794" s="96"/>
      <c r="AT794" s="96"/>
      <c r="AU794" s="96"/>
      <c r="AV794" s="96"/>
      <c r="AW794" s="96"/>
      <c r="AX794" s="96"/>
      <c r="AY794" s="96"/>
      <c r="AZ794" s="96"/>
      <c r="BA794" s="96"/>
      <c r="BB794" s="96"/>
      <c r="BC794" s="96"/>
      <c r="BD794" s="96"/>
      <c r="BE794" s="96"/>
      <c r="BF794" s="96"/>
      <c r="BG794" s="96"/>
      <c r="BH794" s="96"/>
      <c r="BI794" s="96"/>
      <c r="BJ794" s="96"/>
      <c r="BK794" s="96"/>
      <c r="BL794" s="96"/>
      <c r="BM794" s="96"/>
      <c r="BN794" s="96"/>
      <c r="BO794" s="96"/>
      <c r="BP794" s="96"/>
      <c r="BQ794" s="96"/>
      <c r="BR794" s="96"/>
      <c r="BS794" s="96"/>
      <c r="BT794" s="96"/>
      <c r="BU794" s="96"/>
      <c r="BV794" s="96"/>
      <c r="BW794" s="96"/>
      <c r="BX794" s="96"/>
      <c r="BY794" s="96"/>
      <c r="BZ794" s="96"/>
      <c r="CA794" s="96"/>
      <c r="CB794" s="96"/>
      <c r="CC794" s="96"/>
      <c r="CD794" s="96"/>
      <c r="CE794" s="96"/>
      <c r="CF794" s="96"/>
      <c r="CG794" s="96"/>
      <c r="CH794" s="96"/>
      <c r="CI794" s="96"/>
      <c r="CJ794" s="96"/>
      <c r="CK794" s="96"/>
      <c r="CL794" s="96"/>
      <c r="CM794" s="96"/>
      <c r="CN794" s="96"/>
      <c r="CO794" s="96"/>
      <c r="CP794" s="96"/>
      <c r="CQ794" s="96"/>
      <c r="CR794" s="96"/>
      <c r="CS794" s="96"/>
      <c r="CT794" s="96"/>
      <c r="CU794" s="96"/>
      <c r="CV794" s="96"/>
      <c r="CW794" s="96"/>
      <c r="CX794" s="96"/>
      <c r="CY794" s="96"/>
      <c r="CZ794" s="96"/>
      <c r="DA794" s="96"/>
    </row>
    <row r="795" spans="1:105" s="35" customFormat="1" x14ac:dyDescent="0.25">
      <c r="A795" s="90"/>
      <c r="B795" s="64" t="s">
        <v>50</v>
      </c>
      <c r="C795" s="97"/>
      <c r="D795" s="70">
        <v>5</v>
      </c>
      <c r="E795" s="91">
        <v>5</v>
      </c>
      <c r="F795" s="94"/>
      <c r="G795" s="94"/>
      <c r="H795" s="95"/>
      <c r="I795" s="94"/>
      <c r="J795" s="110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  <c r="AA795" s="96"/>
      <c r="AB795" s="96"/>
      <c r="AC795" s="96"/>
      <c r="AD795" s="96"/>
      <c r="AE795" s="96"/>
      <c r="AF795" s="96"/>
      <c r="AG795" s="96"/>
      <c r="AH795" s="96"/>
      <c r="AI795" s="96"/>
      <c r="AJ795" s="96"/>
      <c r="AK795" s="96"/>
      <c r="AL795" s="96"/>
      <c r="AM795" s="96"/>
      <c r="AN795" s="96"/>
      <c r="AO795" s="96"/>
      <c r="AP795" s="96"/>
      <c r="AQ795" s="96"/>
      <c r="AR795" s="96"/>
      <c r="AS795" s="96"/>
      <c r="AT795" s="96"/>
      <c r="AU795" s="96"/>
      <c r="AV795" s="96"/>
      <c r="AW795" s="96"/>
      <c r="AX795" s="96"/>
      <c r="AY795" s="96"/>
      <c r="AZ795" s="96"/>
      <c r="BA795" s="96"/>
      <c r="BB795" s="96"/>
      <c r="BC795" s="96"/>
      <c r="BD795" s="96"/>
      <c r="BE795" s="96"/>
      <c r="BF795" s="96"/>
      <c r="BG795" s="96"/>
      <c r="BH795" s="96"/>
      <c r="BI795" s="96"/>
      <c r="BJ795" s="96"/>
      <c r="BK795" s="96"/>
      <c r="BL795" s="96"/>
      <c r="BM795" s="96"/>
      <c r="BN795" s="96"/>
      <c r="BO795" s="96"/>
      <c r="BP795" s="96"/>
      <c r="BQ795" s="96"/>
      <c r="BR795" s="96"/>
      <c r="BS795" s="96"/>
      <c r="BT795" s="96"/>
      <c r="BU795" s="96"/>
      <c r="BV795" s="96"/>
      <c r="BW795" s="96"/>
      <c r="BX795" s="96"/>
      <c r="BY795" s="96"/>
      <c r="BZ795" s="96"/>
      <c r="CA795" s="96"/>
      <c r="CB795" s="96"/>
      <c r="CC795" s="96"/>
      <c r="CD795" s="96"/>
      <c r="CE795" s="96"/>
      <c r="CF795" s="96"/>
      <c r="CG795" s="96"/>
      <c r="CH795" s="96"/>
      <c r="CI795" s="96"/>
      <c r="CJ795" s="96"/>
      <c r="CK795" s="96"/>
      <c r="CL795" s="96"/>
      <c r="CM795" s="96"/>
      <c r="CN795" s="96"/>
      <c r="CO795" s="96"/>
      <c r="CP795" s="96"/>
      <c r="CQ795" s="96"/>
      <c r="CR795" s="96"/>
      <c r="CS795" s="96"/>
      <c r="CT795" s="96"/>
      <c r="CU795" s="96"/>
      <c r="CV795" s="96"/>
      <c r="CW795" s="96"/>
      <c r="CX795" s="96"/>
      <c r="CY795" s="96"/>
      <c r="CZ795" s="96"/>
      <c r="DA795" s="96"/>
    </row>
    <row r="796" spans="1:105" s="35" customFormat="1" x14ac:dyDescent="0.25">
      <c r="A796" s="90"/>
      <c r="B796" s="64" t="s">
        <v>17</v>
      </c>
      <c r="C796" s="97"/>
      <c r="D796" s="70">
        <v>180</v>
      </c>
      <c r="E796" s="91">
        <v>180</v>
      </c>
      <c r="F796" s="94"/>
      <c r="G796" s="94"/>
      <c r="H796" s="95"/>
      <c r="I796" s="94"/>
      <c r="J796" s="110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  <c r="AA796" s="96"/>
      <c r="AB796" s="96"/>
      <c r="AC796" s="96"/>
      <c r="AD796" s="96"/>
      <c r="AE796" s="96"/>
      <c r="AF796" s="96"/>
      <c r="AG796" s="96"/>
      <c r="AH796" s="96"/>
      <c r="AI796" s="96"/>
      <c r="AJ796" s="96"/>
      <c r="AK796" s="96"/>
      <c r="AL796" s="96"/>
      <c r="AM796" s="96"/>
      <c r="AN796" s="96"/>
      <c r="AO796" s="96"/>
      <c r="AP796" s="96"/>
      <c r="AQ796" s="96"/>
      <c r="AR796" s="96"/>
      <c r="AS796" s="96"/>
      <c r="AT796" s="96"/>
      <c r="AU796" s="96"/>
      <c r="AV796" s="96"/>
      <c r="AW796" s="96"/>
      <c r="AX796" s="96"/>
      <c r="AY796" s="96"/>
      <c r="AZ796" s="96"/>
      <c r="BA796" s="96"/>
      <c r="BB796" s="96"/>
      <c r="BC796" s="96"/>
      <c r="BD796" s="96"/>
      <c r="BE796" s="96"/>
      <c r="BF796" s="96"/>
      <c r="BG796" s="96"/>
      <c r="BH796" s="96"/>
      <c r="BI796" s="96"/>
      <c r="BJ796" s="96"/>
      <c r="BK796" s="96"/>
      <c r="BL796" s="96"/>
      <c r="BM796" s="96"/>
      <c r="BN796" s="96"/>
      <c r="BO796" s="96"/>
      <c r="BP796" s="96"/>
      <c r="BQ796" s="96"/>
      <c r="BR796" s="96"/>
      <c r="BS796" s="96"/>
      <c r="BT796" s="96"/>
      <c r="BU796" s="96"/>
      <c r="BV796" s="96"/>
      <c r="BW796" s="96"/>
      <c r="BX796" s="96"/>
      <c r="BY796" s="96"/>
      <c r="BZ796" s="96"/>
      <c r="CA796" s="96"/>
      <c r="CB796" s="96"/>
      <c r="CC796" s="96"/>
      <c r="CD796" s="96"/>
      <c r="CE796" s="96"/>
      <c r="CF796" s="96"/>
      <c r="CG796" s="96"/>
      <c r="CH796" s="96"/>
      <c r="CI796" s="96"/>
      <c r="CJ796" s="96"/>
      <c r="CK796" s="96"/>
      <c r="CL796" s="96"/>
      <c r="CM796" s="96"/>
      <c r="CN796" s="96"/>
      <c r="CO796" s="96"/>
      <c r="CP796" s="96"/>
      <c r="CQ796" s="96"/>
      <c r="CR796" s="96"/>
      <c r="CS796" s="96"/>
      <c r="CT796" s="96"/>
      <c r="CU796" s="96"/>
      <c r="CV796" s="96"/>
      <c r="CW796" s="96"/>
      <c r="CX796" s="96"/>
      <c r="CY796" s="96"/>
      <c r="CZ796" s="96"/>
      <c r="DA796" s="96"/>
    </row>
    <row r="797" spans="1:105" ht="16.5" thickBot="1" x14ac:dyDescent="0.3">
      <c r="A797" s="85" t="s">
        <v>38</v>
      </c>
      <c r="C797" s="86">
        <v>20</v>
      </c>
      <c r="D797" s="88">
        <v>20</v>
      </c>
      <c r="E797" s="88">
        <v>20</v>
      </c>
      <c r="F797" s="88">
        <v>1.52</v>
      </c>
      <c r="G797" s="74">
        <v>0.16</v>
      </c>
      <c r="H797" s="88">
        <v>9.84</v>
      </c>
      <c r="I797" s="74">
        <v>47</v>
      </c>
      <c r="J797" s="110"/>
    </row>
    <row r="798" spans="1:105" ht="16.5" thickBot="1" x14ac:dyDescent="0.3">
      <c r="A798" s="100" t="s">
        <v>26</v>
      </c>
      <c r="B798" s="101"/>
      <c r="C798" s="102">
        <v>495</v>
      </c>
      <c r="D798" s="132"/>
      <c r="E798" s="83"/>
      <c r="F798" s="132">
        <f>SUM(F779:F797)</f>
        <v>15.76</v>
      </c>
      <c r="G798" s="132">
        <f t="shared" ref="G798:I798" si="11">SUM(G779:G797)</f>
        <v>17.43</v>
      </c>
      <c r="H798" s="132">
        <f t="shared" si="11"/>
        <v>74.900000000000006</v>
      </c>
      <c r="I798" s="132">
        <f t="shared" si="11"/>
        <v>503.5</v>
      </c>
      <c r="J798" s="212"/>
    </row>
    <row r="799" spans="1:105" ht="16.5" thickBot="1" x14ac:dyDescent="0.3">
      <c r="A799" s="100" t="s">
        <v>60</v>
      </c>
      <c r="B799" s="101"/>
      <c r="C799" s="102">
        <f>C733+C736+C777+C798</f>
        <v>1710.5</v>
      </c>
      <c r="D799" s="148"/>
      <c r="E799" s="83"/>
      <c r="F799" s="84">
        <f>F733+F736+F777+F798</f>
        <v>46.236666666666665</v>
      </c>
      <c r="G799" s="84">
        <f>G733+G736+G777+G798</f>
        <v>52.883333333333333</v>
      </c>
      <c r="H799" s="84">
        <f>H733+H736+H777+H798</f>
        <v>240.19833333333335</v>
      </c>
      <c r="I799" s="84">
        <f>I733+I736+I777+I798</f>
        <v>1608.8400000000001</v>
      </c>
      <c r="J799" s="212"/>
    </row>
    <row r="800" spans="1:105" ht="16.5" thickBot="1" x14ac:dyDescent="0.3">
      <c r="A800" s="72" t="s">
        <v>119</v>
      </c>
      <c r="I800" s="153"/>
      <c r="J800" s="128"/>
    </row>
    <row r="801" spans="1:105" ht="31.5" x14ac:dyDescent="0.25">
      <c r="A801" s="295" t="s">
        <v>224</v>
      </c>
      <c r="B801" s="296"/>
      <c r="C801" s="288" t="s">
        <v>220</v>
      </c>
      <c r="D801" s="285" t="s">
        <v>3</v>
      </c>
      <c r="E801" s="75" t="s">
        <v>3</v>
      </c>
      <c r="F801" s="829" t="s">
        <v>221</v>
      </c>
      <c r="G801" s="830"/>
      <c r="H801" s="831"/>
      <c r="I801" s="285" t="s">
        <v>4</v>
      </c>
      <c r="J801" s="211" t="s">
        <v>222</v>
      </c>
    </row>
    <row r="802" spans="1:105" ht="16.5" thickBot="1" x14ac:dyDescent="0.3">
      <c r="A802" s="291" t="s">
        <v>223</v>
      </c>
      <c r="B802" s="292"/>
      <c r="C802" s="289"/>
      <c r="D802" s="76" t="s">
        <v>5</v>
      </c>
      <c r="E802" s="77" t="s">
        <v>5</v>
      </c>
      <c r="F802" s="78"/>
      <c r="G802" s="79"/>
      <c r="H802" s="80"/>
      <c r="I802" s="76" t="s">
        <v>6</v>
      </c>
      <c r="J802" s="110"/>
    </row>
    <row r="803" spans="1:105" ht="16.5" thickBot="1" x14ac:dyDescent="0.3">
      <c r="A803" s="293"/>
      <c r="B803" s="294"/>
      <c r="C803" s="290"/>
      <c r="D803" s="83" t="s">
        <v>7</v>
      </c>
      <c r="E803" s="83" t="s">
        <v>8</v>
      </c>
      <c r="F803" s="83" t="s">
        <v>9</v>
      </c>
      <c r="G803" s="83" t="s">
        <v>10</v>
      </c>
      <c r="H803" s="84" t="s">
        <v>11</v>
      </c>
      <c r="I803" s="84" t="s">
        <v>12</v>
      </c>
      <c r="J803" s="212"/>
    </row>
    <row r="804" spans="1:105" x14ac:dyDescent="0.25">
      <c r="A804" s="105"/>
      <c r="B804" s="106" t="s">
        <v>13</v>
      </c>
      <c r="C804" s="86"/>
      <c r="D804" s="75"/>
      <c r="E804" s="203"/>
      <c r="F804" s="87"/>
      <c r="G804" s="75"/>
      <c r="H804" s="89"/>
      <c r="I804" s="87"/>
      <c r="J804" s="110"/>
    </row>
    <row r="805" spans="1:105" s="36" customFormat="1" x14ac:dyDescent="0.25">
      <c r="A805" s="85" t="s">
        <v>176</v>
      </c>
      <c r="B805" s="227"/>
      <c r="C805" s="220" t="s">
        <v>372</v>
      </c>
      <c r="D805" s="99"/>
      <c r="E805" s="81"/>
      <c r="F805" s="126">
        <v>8</v>
      </c>
      <c r="G805" s="124">
        <v>6.6</v>
      </c>
      <c r="H805" s="124">
        <v>26</v>
      </c>
      <c r="I805" s="224">
        <v>195.4</v>
      </c>
      <c r="J805" s="133" t="s">
        <v>187</v>
      </c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  <c r="AA805" s="137"/>
      <c r="AB805" s="137"/>
      <c r="AC805" s="137"/>
      <c r="AD805" s="137"/>
      <c r="AE805" s="137"/>
      <c r="AF805" s="137"/>
      <c r="AG805" s="137"/>
      <c r="AH805" s="137"/>
      <c r="AI805" s="137"/>
      <c r="AJ805" s="137"/>
      <c r="AK805" s="137"/>
      <c r="AL805" s="137"/>
      <c r="AM805" s="137"/>
      <c r="AN805" s="137"/>
      <c r="AO805" s="137"/>
      <c r="AP805" s="137"/>
      <c r="AQ805" s="137"/>
      <c r="AR805" s="137"/>
      <c r="AS805" s="137"/>
      <c r="AT805" s="137"/>
      <c r="AU805" s="137"/>
      <c r="AV805" s="137"/>
      <c r="AW805" s="137"/>
      <c r="AX805" s="137"/>
      <c r="AY805" s="137"/>
      <c r="AZ805" s="137"/>
      <c r="BA805" s="137"/>
      <c r="BB805" s="137"/>
      <c r="BC805" s="137"/>
      <c r="BD805" s="137"/>
      <c r="BE805" s="137"/>
      <c r="BF805" s="137"/>
      <c r="BG805" s="137"/>
      <c r="BH805" s="137"/>
      <c r="BI805" s="137"/>
      <c r="BJ805" s="137"/>
      <c r="BK805" s="137"/>
      <c r="BL805" s="137"/>
      <c r="BM805" s="137"/>
      <c r="BN805" s="137"/>
      <c r="BO805" s="137"/>
      <c r="BP805" s="137"/>
      <c r="BQ805" s="137"/>
      <c r="BR805" s="137"/>
      <c r="BS805" s="137"/>
      <c r="BT805" s="137"/>
      <c r="BU805" s="137"/>
      <c r="BV805" s="137"/>
      <c r="BW805" s="137"/>
      <c r="BX805" s="137"/>
      <c r="BY805" s="137"/>
      <c r="BZ805" s="137"/>
      <c r="CA805" s="137"/>
      <c r="CB805" s="137"/>
      <c r="CC805" s="137"/>
      <c r="CD805" s="137"/>
      <c r="CE805" s="137"/>
      <c r="CF805" s="137"/>
      <c r="CG805" s="137"/>
      <c r="CH805" s="137"/>
      <c r="CI805" s="137"/>
      <c r="CJ805" s="137"/>
      <c r="CK805" s="137"/>
      <c r="CL805" s="137"/>
      <c r="CM805" s="137"/>
      <c r="CN805" s="137"/>
      <c r="CO805" s="137"/>
      <c r="CP805" s="137"/>
      <c r="CQ805" s="137"/>
      <c r="CR805" s="137"/>
      <c r="CS805" s="137"/>
      <c r="CT805" s="137"/>
      <c r="CU805" s="137"/>
      <c r="CV805" s="137"/>
      <c r="CW805" s="137"/>
      <c r="CX805" s="137"/>
      <c r="CY805" s="137"/>
      <c r="CZ805" s="137"/>
      <c r="DA805" s="137"/>
    </row>
    <row r="806" spans="1:105" s="36" customFormat="1" x14ac:dyDescent="0.25">
      <c r="A806" s="85"/>
      <c r="B806" s="297" t="s">
        <v>99</v>
      </c>
      <c r="C806" s="220"/>
      <c r="D806" s="87">
        <v>30</v>
      </c>
      <c r="E806" s="88">
        <v>30</v>
      </c>
      <c r="F806" s="87"/>
      <c r="G806" s="88"/>
      <c r="H806" s="88"/>
      <c r="I806" s="221"/>
      <c r="J806" s="110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  <c r="AA806" s="137"/>
      <c r="AB806" s="137"/>
      <c r="AC806" s="137"/>
      <c r="AD806" s="137"/>
      <c r="AE806" s="137"/>
      <c r="AF806" s="137"/>
      <c r="AG806" s="137"/>
      <c r="AH806" s="137"/>
      <c r="AI806" s="137"/>
      <c r="AJ806" s="137"/>
      <c r="AK806" s="137"/>
      <c r="AL806" s="137"/>
      <c r="AM806" s="137"/>
      <c r="AN806" s="137"/>
      <c r="AO806" s="137"/>
      <c r="AP806" s="137"/>
      <c r="AQ806" s="137"/>
      <c r="AR806" s="137"/>
      <c r="AS806" s="137"/>
      <c r="AT806" s="137"/>
      <c r="AU806" s="137"/>
      <c r="AV806" s="137"/>
      <c r="AW806" s="137"/>
      <c r="AX806" s="137"/>
      <c r="AY806" s="137"/>
      <c r="AZ806" s="137"/>
      <c r="BA806" s="137"/>
      <c r="BB806" s="137"/>
      <c r="BC806" s="137"/>
      <c r="BD806" s="137"/>
      <c r="BE806" s="137"/>
      <c r="BF806" s="137"/>
      <c r="BG806" s="137"/>
      <c r="BH806" s="137"/>
      <c r="BI806" s="137"/>
      <c r="BJ806" s="137"/>
      <c r="BK806" s="137"/>
      <c r="BL806" s="137"/>
      <c r="BM806" s="137"/>
      <c r="BN806" s="137"/>
      <c r="BO806" s="137"/>
      <c r="BP806" s="137"/>
      <c r="BQ806" s="137"/>
      <c r="BR806" s="137"/>
      <c r="BS806" s="137"/>
      <c r="BT806" s="137"/>
      <c r="BU806" s="137"/>
      <c r="BV806" s="137"/>
      <c r="BW806" s="137"/>
      <c r="BX806" s="137"/>
      <c r="BY806" s="137"/>
      <c r="BZ806" s="137"/>
      <c r="CA806" s="137"/>
      <c r="CB806" s="137"/>
      <c r="CC806" s="137"/>
      <c r="CD806" s="137"/>
      <c r="CE806" s="137"/>
      <c r="CF806" s="137"/>
      <c r="CG806" s="137"/>
      <c r="CH806" s="137"/>
      <c r="CI806" s="137"/>
      <c r="CJ806" s="137"/>
      <c r="CK806" s="137"/>
      <c r="CL806" s="137"/>
      <c r="CM806" s="137"/>
      <c r="CN806" s="137"/>
      <c r="CO806" s="137"/>
      <c r="CP806" s="137"/>
      <c r="CQ806" s="137"/>
      <c r="CR806" s="137"/>
      <c r="CS806" s="137"/>
      <c r="CT806" s="137"/>
      <c r="CU806" s="137"/>
      <c r="CV806" s="137"/>
      <c r="CW806" s="137"/>
      <c r="CX806" s="137"/>
      <c r="CY806" s="137"/>
      <c r="CZ806" s="137"/>
      <c r="DA806" s="137"/>
    </row>
    <row r="807" spans="1:105" s="36" customFormat="1" x14ac:dyDescent="0.25">
      <c r="A807" s="85"/>
      <c r="B807" s="227" t="s">
        <v>16</v>
      </c>
      <c r="C807" s="220"/>
      <c r="D807" s="87">
        <v>88</v>
      </c>
      <c r="E807" s="88">
        <v>88</v>
      </c>
      <c r="F807" s="87"/>
      <c r="G807" s="88"/>
      <c r="H807" s="88"/>
      <c r="I807" s="221"/>
      <c r="J807" s="110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  <c r="AA807" s="137"/>
      <c r="AB807" s="137"/>
      <c r="AC807" s="137"/>
      <c r="AD807" s="137"/>
      <c r="AE807" s="137"/>
      <c r="AF807" s="137"/>
      <c r="AG807" s="137"/>
      <c r="AH807" s="137"/>
      <c r="AI807" s="137"/>
      <c r="AJ807" s="137"/>
      <c r="AK807" s="137"/>
      <c r="AL807" s="137"/>
      <c r="AM807" s="137"/>
      <c r="AN807" s="137"/>
      <c r="AO807" s="137"/>
      <c r="AP807" s="137"/>
      <c r="AQ807" s="137"/>
      <c r="AR807" s="137"/>
      <c r="AS807" s="137"/>
      <c r="AT807" s="137"/>
      <c r="AU807" s="137"/>
      <c r="AV807" s="137"/>
      <c r="AW807" s="137"/>
      <c r="AX807" s="137"/>
      <c r="AY807" s="137"/>
      <c r="AZ807" s="137"/>
      <c r="BA807" s="137"/>
      <c r="BB807" s="137"/>
      <c r="BC807" s="137"/>
      <c r="BD807" s="137"/>
      <c r="BE807" s="137"/>
      <c r="BF807" s="137"/>
      <c r="BG807" s="137"/>
      <c r="BH807" s="137"/>
      <c r="BI807" s="137"/>
      <c r="BJ807" s="137"/>
      <c r="BK807" s="137"/>
      <c r="BL807" s="137"/>
      <c r="BM807" s="137"/>
      <c r="BN807" s="137"/>
      <c r="BO807" s="137"/>
      <c r="BP807" s="137"/>
      <c r="BQ807" s="137"/>
      <c r="BR807" s="137"/>
      <c r="BS807" s="137"/>
      <c r="BT807" s="137"/>
      <c r="BU807" s="137"/>
      <c r="BV807" s="137"/>
      <c r="BW807" s="137"/>
      <c r="BX807" s="137"/>
      <c r="BY807" s="137"/>
      <c r="BZ807" s="137"/>
      <c r="CA807" s="137"/>
      <c r="CB807" s="137"/>
      <c r="CC807" s="137"/>
      <c r="CD807" s="137"/>
      <c r="CE807" s="137"/>
      <c r="CF807" s="137"/>
      <c r="CG807" s="137"/>
      <c r="CH807" s="137"/>
      <c r="CI807" s="137"/>
      <c r="CJ807" s="137"/>
      <c r="CK807" s="137"/>
      <c r="CL807" s="137"/>
      <c r="CM807" s="137"/>
      <c r="CN807" s="137"/>
      <c r="CO807" s="137"/>
      <c r="CP807" s="137"/>
      <c r="CQ807" s="137"/>
      <c r="CR807" s="137"/>
      <c r="CS807" s="137"/>
      <c r="CT807" s="137"/>
      <c r="CU807" s="137"/>
      <c r="CV807" s="137"/>
      <c r="CW807" s="137"/>
      <c r="CX807" s="137"/>
      <c r="CY807" s="137"/>
      <c r="CZ807" s="137"/>
      <c r="DA807" s="137"/>
    </row>
    <row r="808" spans="1:105" s="36" customFormat="1" x14ac:dyDescent="0.25">
      <c r="A808" s="85"/>
      <c r="B808" s="227" t="s">
        <v>17</v>
      </c>
      <c r="C808" s="220"/>
      <c r="D808" s="87">
        <v>88</v>
      </c>
      <c r="E808" s="88">
        <v>88</v>
      </c>
      <c r="F808" s="87"/>
      <c r="G808" s="88"/>
      <c r="H808" s="88"/>
      <c r="I808" s="221"/>
      <c r="J808" s="110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  <c r="AA808" s="137"/>
      <c r="AB808" s="137"/>
      <c r="AC808" s="137"/>
      <c r="AD808" s="137"/>
      <c r="AE808" s="137"/>
      <c r="AF808" s="137"/>
      <c r="AG808" s="137"/>
      <c r="AH808" s="137"/>
      <c r="AI808" s="137"/>
      <c r="AJ808" s="137"/>
      <c r="AK808" s="137"/>
      <c r="AL808" s="137"/>
      <c r="AM808" s="137"/>
      <c r="AN808" s="137"/>
      <c r="AO808" s="137"/>
      <c r="AP808" s="137"/>
      <c r="AQ808" s="137"/>
      <c r="AR808" s="137"/>
      <c r="AS808" s="137"/>
      <c r="AT808" s="137"/>
      <c r="AU808" s="137"/>
      <c r="AV808" s="137"/>
      <c r="AW808" s="137"/>
      <c r="AX808" s="137"/>
      <c r="AY808" s="137"/>
      <c r="AZ808" s="137"/>
      <c r="BA808" s="137"/>
      <c r="BB808" s="137"/>
      <c r="BC808" s="137"/>
      <c r="BD808" s="137"/>
      <c r="BE808" s="137"/>
      <c r="BF808" s="137"/>
      <c r="BG808" s="137"/>
      <c r="BH808" s="137"/>
      <c r="BI808" s="137"/>
      <c r="BJ808" s="137"/>
      <c r="BK808" s="137"/>
      <c r="BL808" s="137"/>
      <c r="BM808" s="137"/>
      <c r="BN808" s="137"/>
      <c r="BO808" s="137"/>
      <c r="BP808" s="137"/>
      <c r="BQ808" s="137"/>
      <c r="BR808" s="137"/>
      <c r="BS808" s="137"/>
      <c r="BT808" s="137"/>
      <c r="BU808" s="137"/>
      <c r="BV808" s="137"/>
      <c r="BW808" s="137"/>
      <c r="BX808" s="137"/>
      <c r="BY808" s="137"/>
      <c r="BZ808" s="137"/>
      <c r="CA808" s="137"/>
      <c r="CB808" s="137"/>
      <c r="CC808" s="137"/>
      <c r="CD808" s="137"/>
      <c r="CE808" s="137"/>
      <c r="CF808" s="137"/>
      <c r="CG808" s="137"/>
      <c r="CH808" s="137"/>
      <c r="CI808" s="137"/>
      <c r="CJ808" s="137"/>
      <c r="CK808" s="137"/>
      <c r="CL808" s="137"/>
      <c r="CM808" s="137"/>
      <c r="CN808" s="137"/>
      <c r="CO808" s="137"/>
      <c r="CP808" s="137"/>
      <c r="CQ808" s="137"/>
      <c r="CR808" s="137"/>
      <c r="CS808" s="137"/>
      <c r="CT808" s="137"/>
      <c r="CU808" s="137"/>
      <c r="CV808" s="137"/>
      <c r="CW808" s="137"/>
      <c r="CX808" s="137"/>
      <c r="CY808" s="137"/>
      <c r="CZ808" s="137"/>
      <c r="DA808" s="137"/>
    </row>
    <row r="809" spans="1:105" s="36" customFormat="1" x14ac:dyDescent="0.25">
      <c r="A809" s="85"/>
      <c r="B809" s="227" t="s">
        <v>18</v>
      </c>
      <c r="C809" s="220"/>
      <c r="D809" s="87">
        <v>1</v>
      </c>
      <c r="E809" s="88">
        <v>1</v>
      </c>
      <c r="F809" s="87"/>
      <c r="G809" s="88"/>
      <c r="H809" s="88"/>
      <c r="I809" s="221"/>
      <c r="J809" s="110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  <c r="AA809" s="137"/>
      <c r="AB809" s="137"/>
      <c r="AC809" s="137"/>
      <c r="AD809" s="137"/>
      <c r="AE809" s="137"/>
      <c r="AF809" s="137"/>
      <c r="AG809" s="137"/>
      <c r="AH809" s="137"/>
      <c r="AI809" s="137"/>
      <c r="AJ809" s="137"/>
      <c r="AK809" s="137"/>
      <c r="AL809" s="137"/>
      <c r="AM809" s="137"/>
      <c r="AN809" s="137"/>
      <c r="AO809" s="137"/>
      <c r="AP809" s="137"/>
      <c r="AQ809" s="137"/>
      <c r="AR809" s="137"/>
      <c r="AS809" s="137"/>
      <c r="AT809" s="137"/>
      <c r="AU809" s="137"/>
      <c r="AV809" s="137"/>
      <c r="AW809" s="137"/>
      <c r="AX809" s="137"/>
      <c r="AY809" s="137"/>
      <c r="AZ809" s="137"/>
      <c r="BA809" s="137"/>
      <c r="BB809" s="137"/>
      <c r="BC809" s="137"/>
      <c r="BD809" s="137"/>
      <c r="BE809" s="137"/>
      <c r="BF809" s="137"/>
      <c r="BG809" s="137"/>
      <c r="BH809" s="137"/>
      <c r="BI809" s="137"/>
      <c r="BJ809" s="137"/>
      <c r="BK809" s="137"/>
      <c r="BL809" s="137"/>
      <c r="BM809" s="137"/>
      <c r="BN809" s="137"/>
      <c r="BO809" s="137"/>
      <c r="BP809" s="137"/>
      <c r="BQ809" s="137"/>
      <c r="BR809" s="137"/>
      <c r="BS809" s="137"/>
      <c r="BT809" s="137"/>
      <c r="BU809" s="137"/>
      <c r="BV809" s="137"/>
      <c r="BW809" s="137"/>
      <c r="BX809" s="137"/>
      <c r="BY809" s="137"/>
      <c r="BZ809" s="137"/>
      <c r="CA809" s="137"/>
      <c r="CB809" s="137"/>
      <c r="CC809" s="137"/>
      <c r="CD809" s="137"/>
      <c r="CE809" s="137"/>
      <c r="CF809" s="137"/>
      <c r="CG809" s="137"/>
      <c r="CH809" s="137"/>
      <c r="CI809" s="137"/>
      <c r="CJ809" s="137"/>
      <c r="CK809" s="137"/>
      <c r="CL809" s="137"/>
      <c r="CM809" s="137"/>
      <c r="CN809" s="137"/>
      <c r="CO809" s="137"/>
      <c r="CP809" s="137"/>
      <c r="CQ809" s="137"/>
      <c r="CR809" s="137"/>
      <c r="CS809" s="137"/>
      <c r="CT809" s="137"/>
      <c r="CU809" s="137"/>
      <c r="CV809" s="137"/>
      <c r="CW809" s="137"/>
      <c r="CX809" s="137"/>
      <c r="CY809" s="137"/>
      <c r="CZ809" s="137"/>
      <c r="DA809" s="137"/>
    </row>
    <row r="810" spans="1:105" s="36" customFormat="1" x14ac:dyDescent="0.25">
      <c r="A810" s="85"/>
      <c r="B810" s="227" t="s">
        <v>19</v>
      </c>
      <c r="C810" s="220"/>
      <c r="D810" s="87">
        <v>1</v>
      </c>
      <c r="E810" s="88">
        <v>1</v>
      </c>
      <c r="F810" s="87"/>
      <c r="G810" s="88"/>
      <c r="H810" s="88"/>
      <c r="I810" s="221"/>
      <c r="J810" s="110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  <c r="AA810" s="137"/>
      <c r="AB810" s="137"/>
      <c r="AC810" s="137"/>
      <c r="AD810" s="137"/>
      <c r="AE810" s="137"/>
      <c r="AF810" s="137"/>
      <c r="AG810" s="137"/>
      <c r="AH810" s="137"/>
      <c r="AI810" s="137"/>
      <c r="AJ810" s="137"/>
      <c r="AK810" s="137"/>
      <c r="AL810" s="137"/>
      <c r="AM810" s="137"/>
      <c r="AN810" s="137"/>
      <c r="AO810" s="137"/>
      <c r="AP810" s="137"/>
      <c r="AQ810" s="137"/>
      <c r="AR810" s="137"/>
      <c r="AS810" s="137"/>
      <c r="AT810" s="137"/>
      <c r="AU810" s="137"/>
      <c r="AV810" s="137"/>
      <c r="AW810" s="137"/>
      <c r="AX810" s="137"/>
      <c r="AY810" s="137"/>
      <c r="AZ810" s="137"/>
      <c r="BA810" s="137"/>
      <c r="BB810" s="137"/>
      <c r="BC810" s="137"/>
      <c r="BD810" s="137"/>
      <c r="BE810" s="137"/>
      <c r="BF810" s="137"/>
      <c r="BG810" s="137"/>
      <c r="BH810" s="137"/>
      <c r="BI810" s="137"/>
      <c r="BJ810" s="137"/>
      <c r="BK810" s="137"/>
      <c r="BL810" s="137"/>
      <c r="BM810" s="137"/>
      <c r="BN810" s="137"/>
      <c r="BO810" s="137"/>
      <c r="BP810" s="137"/>
      <c r="BQ810" s="137"/>
      <c r="BR810" s="137"/>
      <c r="BS810" s="137"/>
      <c r="BT810" s="137"/>
      <c r="BU810" s="137"/>
      <c r="BV810" s="137"/>
      <c r="BW810" s="137"/>
      <c r="BX810" s="137"/>
      <c r="BY810" s="137"/>
      <c r="BZ810" s="137"/>
      <c r="CA810" s="137"/>
      <c r="CB810" s="137"/>
      <c r="CC810" s="137"/>
      <c r="CD810" s="137"/>
      <c r="CE810" s="137"/>
      <c r="CF810" s="137"/>
      <c r="CG810" s="137"/>
      <c r="CH810" s="137"/>
      <c r="CI810" s="137"/>
      <c r="CJ810" s="137"/>
      <c r="CK810" s="137"/>
      <c r="CL810" s="137"/>
      <c r="CM810" s="137"/>
      <c r="CN810" s="137"/>
      <c r="CO810" s="137"/>
      <c r="CP810" s="137"/>
      <c r="CQ810" s="137"/>
      <c r="CR810" s="137"/>
      <c r="CS810" s="137"/>
      <c r="CT810" s="137"/>
      <c r="CU810" s="137"/>
      <c r="CV810" s="137"/>
      <c r="CW810" s="137"/>
      <c r="CX810" s="137"/>
      <c r="CY810" s="137"/>
      <c r="CZ810" s="137"/>
      <c r="DA810" s="137"/>
    </row>
    <row r="811" spans="1:105" s="36" customFormat="1" x14ac:dyDescent="0.25">
      <c r="A811" s="85"/>
      <c r="B811" s="227" t="s">
        <v>20</v>
      </c>
      <c r="C811" s="220"/>
      <c r="D811" s="87">
        <v>3</v>
      </c>
      <c r="E811" s="88">
        <v>3</v>
      </c>
      <c r="F811" s="87"/>
      <c r="G811" s="88"/>
      <c r="H811" s="88"/>
      <c r="I811" s="221"/>
      <c r="J811" s="110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  <c r="AA811" s="137"/>
      <c r="AB811" s="137"/>
      <c r="AC811" s="137"/>
      <c r="AD811" s="137"/>
      <c r="AE811" s="137"/>
      <c r="AF811" s="137"/>
      <c r="AG811" s="137"/>
      <c r="AH811" s="137"/>
      <c r="AI811" s="137"/>
      <c r="AJ811" s="137"/>
      <c r="AK811" s="137"/>
      <c r="AL811" s="137"/>
      <c r="AM811" s="137"/>
      <c r="AN811" s="137"/>
      <c r="AO811" s="137"/>
      <c r="AP811" s="137"/>
      <c r="AQ811" s="137"/>
      <c r="AR811" s="137"/>
      <c r="AS811" s="137"/>
      <c r="AT811" s="137"/>
      <c r="AU811" s="137"/>
      <c r="AV811" s="137"/>
      <c r="AW811" s="137"/>
      <c r="AX811" s="137"/>
      <c r="AY811" s="137"/>
      <c r="AZ811" s="137"/>
      <c r="BA811" s="137"/>
      <c r="BB811" s="137"/>
      <c r="BC811" s="137"/>
      <c r="BD811" s="137"/>
      <c r="BE811" s="137"/>
      <c r="BF811" s="137"/>
      <c r="BG811" s="137"/>
      <c r="BH811" s="137"/>
      <c r="BI811" s="137"/>
      <c r="BJ811" s="137"/>
      <c r="BK811" s="137"/>
      <c r="BL811" s="137"/>
      <c r="BM811" s="137"/>
      <c r="BN811" s="137"/>
      <c r="BO811" s="137"/>
      <c r="BP811" s="137"/>
      <c r="BQ811" s="137"/>
      <c r="BR811" s="137"/>
      <c r="BS811" s="137"/>
      <c r="BT811" s="137"/>
      <c r="BU811" s="137"/>
      <c r="BV811" s="137"/>
      <c r="BW811" s="137"/>
      <c r="BX811" s="137"/>
      <c r="BY811" s="137"/>
      <c r="BZ811" s="137"/>
      <c r="CA811" s="137"/>
      <c r="CB811" s="137"/>
      <c r="CC811" s="137"/>
      <c r="CD811" s="137"/>
      <c r="CE811" s="137"/>
      <c r="CF811" s="137"/>
      <c r="CG811" s="137"/>
      <c r="CH811" s="137"/>
      <c r="CI811" s="137"/>
      <c r="CJ811" s="137"/>
      <c r="CK811" s="137"/>
      <c r="CL811" s="137"/>
      <c r="CM811" s="137"/>
      <c r="CN811" s="137"/>
      <c r="CO811" s="137"/>
      <c r="CP811" s="137"/>
      <c r="CQ811" s="137"/>
      <c r="CR811" s="137"/>
      <c r="CS811" s="137"/>
      <c r="CT811" s="137"/>
      <c r="CU811" s="137"/>
      <c r="CV811" s="137"/>
      <c r="CW811" s="137"/>
      <c r="CX811" s="137"/>
      <c r="CY811" s="137"/>
      <c r="CZ811" s="137"/>
      <c r="DA811" s="137"/>
    </row>
    <row r="812" spans="1:105" x14ac:dyDescent="0.25">
      <c r="A812" s="85" t="s">
        <v>21</v>
      </c>
      <c r="C812" s="86">
        <v>180</v>
      </c>
      <c r="D812" s="81"/>
      <c r="E812" s="81"/>
      <c r="F812" s="87">
        <v>1.2166666666666666</v>
      </c>
      <c r="G812" s="88">
        <v>1.3416666666666668</v>
      </c>
      <c r="H812" s="88">
        <v>11.941666666666666</v>
      </c>
      <c r="I812" s="87">
        <v>65</v>
      </c>
      <c r="J812" s="110" t="s">
        <v>318</v>
      </c>
    </row>
    <row r="813" spans="1:105" x14ac:dyDescent="0.25">
      <c r="A813" s="85"/>
      <c r="B813" s="72" t="s">
        <v>22</v>
      </c>
      <c r="C813" s="86"/>
      <c r="D813" s="88">
        <v>1.5</v>
      </c>
      <c r="E813" s="88">
        <v>1.5</v>
      </c>
      <c r="F813" s="87"/>
      <c r="G813" s="87"/>
      <c r="H813" s="87"/>
      <c r="I813" s="87"/>
      <c r="J813" s="110"/>
    </row>
    <row r="814" spans="1:105" x14ac:dyDescent="0.25">
      <c r="A814" s="85"/>
      <c r="B814" s="72" t="s">
        <v>18</v>
      </c>
      <c r="C814" s="86"/>
      <c r="D814" s="88">
        <v>8</v>
      </c>
      <c r="E814" s="88">
        <v>8</v>
      </c>
      <c r="F814" s="87"/>
      <c r="G814" s="88"/>
      <c r="H814" s="88"/>
      <c r="I814" s="87"/>
      <c r="J814" s="110"/>
    </row>
    <row r="815" spans="1:105" x14ac:dyDescent="0.25">
      <c r="A815" s="111"/>
      <c r="B815" s="72" t="s">
        <v>16</v>
      </c>
      <c r="C815" s="86"/>
      <c r="D815" s="88">
        <v>90</v>
      </c>
      <c r="E815" s="88">
        <v>90</v>
      </c>
      <c r="F815" s="87"/>
      <c r="G815" s="88"/>
      <c r="H815" s="88"/>
      <c r="I815" s="87"/>
      <c r="J815" s="110"/>
    </row>
    <row r="816" spans="1:105" x14ac:dyDescent="0.25">
      <c r="A816" s="111"/>
      <c r="B816" s="72" t="s">
        <v>17</v>
      </c>
      <c r="C816" s="86"/>
      <c r="D816" s="88">
        <v>108</v>
      </c>
      <c r="E816" s="88">
        <v>108</v>
      </c>
      <c r="F816" s="87"/>
      <c r="G816" s="88"/>
      <c r="H816" s="88"/>
      <c r="I816" s="87"/>
      <c r="J816" s="110"/>
    </row>
    <row r="817" spans="1:122" s="26" customFormat="1" x14ac:dyDescent="0.25">
      <c r="A817" s="85" t="s">
        <v>65</v>
      </c>
      <c r="B817" s="72"/>
      <c r="C817" s="98" t="s">
        <v>371</v>
      </c>
      <c r="D817" s="81"/>
      <c r="E817" s="81"/>
      <c r="F817" s="87">
        <v>4</v>
      </c>
      <c r="G817" s="88">
        <v>6</v>
      </c>
      <c r="H817" s="74">
        <v>12.83</v>
      </c>
      <c r="I817" s="87">
        <v>122</v>
      </c>
      <c r="J817" s="110" t="s">
        <v>235</v>
      </c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  <c r="AA817" s="69"/>
      <c r="AB817" s="69"/>
      <c r="AC817" s="69"/>
      <c r="AD817" s="69"/>
      <c r="AE817" s="69"/>
      <c r="AF817" s="69"/>
      <c r="AG817" s="69"/>
      <c r="AH817" s="69"/>
      <c r="AI817" s="69"/>
      <c r="AJ817" s="69"/>
      <c r="AK817" s="69"/>
      <c r="AL817" s="69"/>
      <c r="AM817" s="69"/>
      <c r="AN817" s="69"/>
      <c r="AO817" s="69"/>
      <c r="AP817" s="69"/>
      <c r="AQ817" s="69"/>
      <c r="AR817" s="69"/>
      <c r="AS817" s="69"/>
      <c r="AT817" s="69"/>
      <c r="AU817" s="69"/>
      <c r="AV817" s="69"/>
      <c r="AW817" s="69"/>
      <c r="AX817" s="69"/>
      <c r="AY817" s="69"/>
      <c r="AZ817" s="69"/>
      <c r="BA817" s="69"/>
      <c r="BB817" s="69"/>
      <c r="BC817" s="69"/>
      <c r="BD817" s="69"/>
      <c r="BE817" s="69"/>
      <c r="BF817" s="69"/>
      <c r="BG817" s="69"/>
      <c r="BH817" s="69"/>
      <c r="BI817" s="69"/>
      <c r="BJ817" s="69"/>
      <c r="BK817" s="69"/>
      <c r="BL817" s="69"/>
      <c r="BM817" s="69"/>
      <c r="BN817" s="69"/>
      <c r="BO817" s="69"/>
      <c r="BP817" s="69"/>
      <c r="BQ817" s="69"/>
      <c r="BR817" s="69"/>
      <c r="BS817" s="69"/>
      <c r="BT817" s="69"/>
      <c r="BU817" s="69"/>
      <c r="BV817" s="69"/>
      <c r="BW817" s="69"/>
      <c r="BX817" s="69"/>
      <c r="BY817" s="69"/>
      <c r="BZ817" s="69"/>
      <c r="CA817" s="69"/>
      <c r="CB817" s="69"/>
      <c r="CC817" s="69"/>
      <c r="CD817" s="69"/>
      <c r="CE817" s="69"/>
      <c r="CF817" s="69"/>
      <c r="CG817" s="69"/>
      <c r="CH817" s="69"/>
      <c r="CI817" s="69"/>
      <c r="CJ817" s="69"/>
      <c r="CK817" s="69"/>
      <c r="CL817" s="69"/>
      <c r="CM817" s="69"/>
      <c r="CN817" s="69"/>
      <c r="CO817" s="69"/>
      <c r="CP817" s="69"/>
      <c r="CQ817" s="69"/>
      <c r="CR817" s="69"/>
      <c r="CS817" s="69"/>
      <c r="CT817" s="69"/>
      <c r="CU817" s="69"/>
      <c r="CV817" s="69"/>
      <c r="CW817" s="69"/>
      <c r="CX817" s="69"/>
      <c r="CY817" s="69"/>
      <c r="CZ817" s="69"/>
      <c r="DA817" s="69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</row>
    <row r="818" spans="1:122" s="26" customFormat="1" x14ac:dyDescent="0.25">
      <c r="A818" s="85"/>
      <c r="B818" s="72" t="s">
        <v>25</v>
      </c>
      <c r="C818" s="86"/>
      <c r="D818" s="88">
        <v>25</v>
      </c>
      <c r="E818" s="88">
        <v>25</v>
      </c>
      <c r="F818" s="87"/>
      <c r="G818" s="88"/>
      <c r="H818" s="88"/>
      <c r="I818" s="87"/>
      <c r="J818" s="110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  <c r="AA818" s="69"/>
      <c r="AB818" s="69"/>
      <c r="AC818" s="69"/>
      <c r="AD818" s="69"/>
      <c r="AE818" s="69"/>
      <c r="AF818" s="69"/>
      <c r="AG818" s="69"/>
      <c r="AH818" s="69"/>
      <c r="AI818" s="69"/>
      <c r="AJ818" s="69"/>
      <c r="AK818" s="69"/>
      <c r="AL818" s="69"/>
      <c r="AM818" s="69"/>
      <c r="AN818" s="69"/>
      <c r="AO818" s="69"/>
      <c r="AP818" s="69"/>
      <c r="AQ818" s="69"/>
      <c r="AR818" s="69"/>
      <c r="AS818" s="69"/>
      <c r="AT818" s="69"/>
      <c r="AU818" s="69"/>
      <c r="AV818" s="69"/>
      <c r="AW818" s="69"/>
      <c r="AX818" s="69"/>
      <c r="AY818" s="69"/>
      <c r="AZ818" s="69"/>
      <c r="BA818" s="69"/>
      <c r="BB818" s="69"/>
      <c r="BC818" s="69"/>
      <c r="BD818" s="69"/>
      <c r="BE818" s="69"/>
      <c r="BF818" s="69"/>
      <c r="BG818" s="69"/>
      <c r="BH818" s="69"/>
      <c r="BI818" s="69"/>
      <c r="BJ818" s="69"/>
      <c r="BK818" s="69"/>
      <c r="BL818" s="69"/>
      <c r="BM818" s="69"/>
      <c r="BN818" s="69"/>
      <c r="BO818" s="69"/>
      <c r="BP818" s="69"/>
      <c r="BQ818" s="69"/>
      <c r="BR818" s="69"/>
      <c r="BS818" s="69"/>
      <c r="BT818" s="69"/>
      <c r="BU818" s="69"/>
      <c r="BV818" s="69"/>
      <c r="BW818" s="69"/>
      <c r="BX818" s="69"/>
      <c r="BY818" s="69"/>
      <c r="BZ818" s="69"/>
      <c r="CA818" s="69"/>
      <c r="CB818" s="69"/>
      <c r="CC818" s="69"/>
      <c r="CD818" s="69"/>
      <c r="CE818" s="69"/>
      <c r="CF818" s="69"/>
      <c r="CG818" s="69"/>
      <c r="CH818" s="69"/>
      <c r="CI818" s="69"/>
      <c r="CJ818" s="69"/>
      <c r="CK818" s="69"/>
      <c r="CL818" s="69"/>
      <c r="CM818" s="69"/>
      <c r="CN818" s="69"/>
      <c r="CO818" s="69"/>
      <c r="CP818" s="69"/>
      <c r="CQ818" s="69"/>
      <c r="CR818" s="69"/>
      <c r="CS818" s="69"/>
      <c r="CT818" s="69"/>
      <c r="CU818" s="69"/>
      <c r="CV818" s="69"/>
      <c r="CW818" s="69"/>
      <c r="CX818" s="69"/>
      <c r="CY818" s="69"/>
      <c r="CZ818" s="69"/>
      <c r="DA818" s="69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</row>
    <row r="819" spans="1:122" s="26" customFormat="1" x14ac:dyDescent="0.25">
      <c r="A819" s="85"/>
      <c r="B819" s="72" t="s">
        <v>66</v>
      </c>
      <c r="C819" s="86"/>
      <c r="D819" s="87">
        <v>7.14</v>
      </c>
      <c r="E819" s="88">
        <v>7</v>
      </c>
      <c r="F819" s="87"/>
      <c r="G819" s="88"/>
      <c r="H819" s="88"/>
      <c r="I819" s="87"/>
      <c r="J819" s="110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  <c r="AA819" s="69"/>
      <c r="AB819" s="69"/>
      <c r="AC819" s="69"/>
      <c r="AD819" s="69"/>
      <c r="AE819" s="69"/>
      <c r="AF819" s="69"/>
      <c r="AG819" s="69"/>
      <c r="AH819" s="69"/>
      <c r="AI819" s="69"/>
      <c r="AJ819" s="69"/>
      <c r="AK819" s="69"/>
      <c r="AL819" s="69"/>
      <c r="AM819" s="69"/>
      <c r="AN819" s="69"/>
      <c r="AO819" s="69"/>
      <c r="AP819" s="69"/>
      <c r="AQ819" s="69"/>
      <c r="AR819" s="69"/>
      <c r="AS819" s="69"/>
      <c r="AT819" s="69"/>
      <c r="AU819" s="69"/>
      <c r="AV819" s="69"/>
      <c r="AW819" s="69"/>
      <c r="AX819" s="69"/>
      <c r="AY819" s="69"/>
      <c r="AZ819" s="69"/>
      <c r="BA819" s="69"/>
      <c r="BB819" s="69"/>
      <c r="BC819" s="69"/>
      <c r="BD819" s="69"/>
      <c r="BE819" s="69"/>
      <c r="BF819" s="69"/>
      <c r="BG819" s="69"/>
      <c r="BH819" s="69"/>
      <c r="BI819" s="69"/>
      <c r="BJ819" s="69"/>
      <c r="BK819" s="69"/>
      <c r="BL819" s="69"/>
      <c r="BM819" s="69"/>
      <c r="BN819" s="69"/>
      <c r="BO819" s="69"/>
      <c r="BP819" s="69"/>
      <c r="BQ819" s="69"/>
      <c r="BR819" s="69"/>
      <c r="BS819" s="69"/>
      <c r="BT819" s="69"/>
      <c r="BU819" s="69"/>
      <c r="BV819" s="69"/>
      <c r="BW819" s="69"/>
      <c r="BX819" s="69"/>
      <c r="BY819" s="69"/>
      <c r="BZ819" s="69"/>
      <c r="CA819" s="69"/>
      <c r="CB819" s="69"/>
      <c r="CC819" s="69"/>
      <c r="CD819" s="69"/>
      <c r="CE819" s="69"/>
      <c r="CF819" s="69"/>
      <c r="CG819" s="69"/>
      <c r="CH819" s="69"/>
      <c r="CI819" s="69"/>
      <c r="CJ819" s="69"/>
      <c r="CK819" s="69"/>
      <c r="CL819" s="69"/>
      <c r="CM819" s="69"/>
      <c r="CN819" s="69"/>
      <c r="CO819" s="69"/>
      <c r="CP819" s="69"/>
      <c r="CQ819" s="69"/>
      <c r="CR819" s="69"/>
      <c r="CS819" s="69"/>
      <c r="CT819" s="69"/>
      <c r="CU819" s="69"/>
      <c r="CV819" s="69"/>
      <c r="CW819" s="69"/>
      <c r="CX819" s="69"/>
      <c r="CY819" s="69"/>
      <c r="CZ819" s="69"/>
      <c r="DA819" s="6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</row>
    <row r="820" spans="1:122" s="26" customFormat="1" ht="16.5" thickBot="1" x14ac:dyDescent="0.3">
      <c r="A820" s="154"/>
      <c r="B820" s="72" t="s">
        <v>20</v>
      </c>
      <c r="C820" s="86"/>
      <c r="D820" s="88">
        <v>3</v>
      </c>
      <c r="E820" s="88">
        <v>3</v>
      </c>
      <c r="F820" s="155" t="s">
        <v>1</v>
      </c>
      <c r="G820" s="130"/>
      <c r="H820" s="130"/>
      <c r="I820" s="153"/>
      <c r="J820" s="110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  <c r="AA820" s="69"/>
      <c r="AB820" s="69"/>
      <c r="AC820" s="69"/>
      <c r="AD820" s="69"/>
      <c r="AE820" s="69"/>
      <c r="AF820" s="69"/>
      <c r="AG820" s="69"/>
      <c r="AH820" s="69"/>
      <c r="AI820" s="69"/>
      <c r="AJ820" s="69"/>
      <c r="AK820" s="69"/>
      <c r="AL820" s="69"/>
      <c r="AM820" s="69"/>
      <c r="AN820" s="69"/>
      <c r="AO820" s="69"/>
      <c r="AP820" s="69"/>
      <c r="AQ820" s="69"/>
      <c r="AR820" s="69"/>
      <c r="AS820" s="69"/>
      <c r="AT820" s="69"/>
      <c r="AU820" s="69"/>
      <c r="AV820" s="69"/>
      <c r="AW820" s="69"/>
      <c r="AX820" s="69"/>
      <c r="AY820" s="69"/>
      <c r="AZ820" s="69"/>
      <c r="BA820" s="69"/>
      <c r="BB820" s="69"/>
      <c r="BC820" s="69"/>
      <c r="BD820" s="69"/>
      <c r="BE820" s="69"/>
      <c r="BF820" s="69"/>
      <c r="BG820" s="69"/>
      <c r="BH820" s="69"/>
      <c r="BI820" s="69"/>
      <c r="BJ820" s="69"/>
      <c r="BK820" s="69"/>
      <c r="BL820" s="69"/>
      <c r="BM820" s="69"/>
      <c r="BN820" s="69"/>
      <c r="BO820" s="69"/>
      <c r="BP820" s="69"/>
      <c r="BQ820" s="69"/>
      <c r="BR820" s="69"/>
      <c r="BS820" s="69"/>
      <c r="BT820" s="69"/>
      <c r="BU820" s="69"/>
      <c r="BV820" s="69"/>
      <c r="BW820" s="69"/>
      <c r="BX820" s="69"/>
      <c r="BY820" s="69"/>
      <c r="BZ820" s="69"/>
      <c r="CA820" s="69"/>
      <c r="CB820" s="69"/>
      <c r="CC820" s="69"/>
      <c r="CD820" s="69"/>
      <c r="CE820" s="69"/>
      <c r="CF820" s="69"/>
      <c r="CG820" s="69"/>
      <c r="CH820" s="69"/>
      <c r="CI820" s="69"/>
      <c r="CJ820" s="69"/>
      <c r="CK820" s="69"/>
      <c r="CL820" s="69"/>
      <c r="CM820" s="69"/>
      <c r="CN820" s="69"/>
      <c r="CO820" s="69"/>
      <c r="CP820" s="69"/>
      <c r="CQ820" s="69"/>
      <c r="CR820" s="69"/>
      <c r="CS820" s="69"/>
      <c r="CT820" s="69"/>
      <c r="CU820" s="69"/>
      <c r="CV820" s="69"/>
      <c r="CW820" s="69"/>
      <c r="CX820" s="69"/>
      <c r="CY820" s="69"/>
      <c r="CZ820" s="69"/>
      <c r="DA820" s="69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</row>
    <row r="821" spans="1:122" ht="16.5" thickBot="1" x14ac:dyDescent="0.3">
      <c r="A821" s="100" t="s">
        <v>26</v>
      </c>
      <c r="B821" s="101"/>
      <c r="C821" s="102">
        <v>418</v>
      </c>
      <c r="D821" s="83"/>
      <c r="E821" s="132"/>
      <c r="F821" s="83">
        <f>SUM(F805:F820)</f>
        <v>13.216666666666667</v>
      </c>
      <c r="G821" s="83">
        <f t="shared" ref="G821:I821" si="12">SUM(G805:G820)</f>
        <v>13.941666666666666</v>
      </c>
      <c r="H821" s="83">
        <f t="shared" si="12"/>
        <v>50.771666666666661</v>
      </c>
      <c r="I821" s="83">
        <f t="shared" si="12"/>
        <v>382.4</v>
      </c>
      <c r="J821" s="211"/>
    </row>
    <row r="822" spans="1:122" s="26" customFormat="1" x14ac:dyDescent="0.25">
      <c r="A822" s="85" t="s">
        <v>48</v>
      </c>
      <c r="B822" s="227"/>
      <c r="C822" s="86">
        <v>100</v>
      </c>
      <c r="D822" s="229">
        <v>114</v>
      </c>
      <c r="E822" s="86">
        <v>100</v>
      </c>
      <c r="F822" s="87">
        <v>0.4</v>
      </c>
      <c r="G822" s="88">
        <v>0.4</v>
      </c>
      <c r="H822" s="221">
        <v>12</v>
      </c>
      <c r="I822" s="88">
        <v>53.2</v>
      </c>
      <c r="J822" s="110" t="s">
        <v>264</v>
      </c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  <c r="AA822" s="69"/>
      <c r="AB822" s="69"/>
      <c r="AC822" s="69"/>
      <c r="AD822" s="69"/>
      <c r="AE822" s="69"/>
      <c r="AF822" s="69"/>
      <c r="AG822" s="69"/>
      <c r="AH822" s="69"/>
      <c r="AI822" s="69"/>
      <c r="AJ822" s="69"/>
      <c r="AK822" s="69"/>
      <c r="AL822" s="69"/>
      <c r="AM822" s="69"/>
      <c r="AN822" s="69"/>
      <c r="AO822" s="69"/>
      <c r="AP822" s="69"/>
      <c r="AQ822" s="69"/>
      <c r="AR822" s="69"/>
      <c r="AS822" s="69"/>
      <c r="AT822" s="69"/>
      <c r="AU822" s="69"/>
      <c r="AV822" s="69"/>
      <c r="AW822" s="69"/>
      <c r="AX822" s="69"/>
      <c r="AY822" s="69"/>
      <c r="AZ822" s="69"/>
      <c r="BA822" s="69"/>
      <c r="BB822" s="69"/>
      <c r="BC822" s="69"/>
      <c r="BD822" s="69"/>
      <c r="BE822" s="69"/>
      <c r="BF822" s="69"/>
      <c r="BG822" s="69"/>
      <c r="BH822" s="69"/>
      <c r="BI822" s="69"/>
      <c r="BJ822" s="69"/>
      <c r="BK822" s="69"/>
      <c r="BL822" s="69"/>
      <c r="BM822" s="69"/>
      <c r="BN822" s="69"/>
      <c r="BO822" s="69"/>
      <c r="BP822" s="69"/>
      <c r="BQ822" s="69"/>
      <c r="BR822" s="69"/>
      <c r="BS822" s="69"/>
      <c r="BT822" s="69"/>
      <c r="BU822" s="69"/>
      <c r="BV822" s="69"/>
      <c r="BW822" s="69"/>
      <c r="BX822" s="69"/>
      <c r="BY822" s="69"/>
      <c r="BZ822" s="69"/>
      <c r="CA822" s="69"/>
      <c r="CB822" s="69"/>
      <c r="CC822" s="69"/>
      <c r="CD822" s="69"/>
      <c r="CE822" s="69"/>
      <c r="CF822" s="69"/>
      <c r="CG822" s="69"/>
      <c r="CH822" s="69"/>
      <c r="CI822" s="69"/>
      <c r="CJ822" s="69"/>
      <c r="CK822" s="69"/>
      <c r="CL822" s="69"/>
      <c r="CM822" s="69"/>
      <c r="CN822" s="69"/>
      <c r="CO822" s="69"/>
      <c r="CP822" s="69"/>
      <c r="CQ822" s="69"/>
      <c r="CR822" s="69"/>
      <c r="CS822" s="69"/>
      <c r="CT822" s="69"/>
      <c r="CU822" s="69"/>
      <c r="CV822" s="69"/>
      <c r="CW822" s="69"/>
      <c r="CX822" s="69"/>
      <c r="CY822" s="69"/>
      <c r="CZ822" s="69"/>
      <c r="DA822" s="69"/>
    </row>
    <row r="823" spans="1:122" s="26" customFormat="1" ht="16.5" thickBot="1" x14ac:dyDescent="0.3">
      <c r="A823" s="85"/>
      <c r="B823" s="227"/>
      <c r="C823" s="86"/>
      <c r="D823" s="229"/>
      <c r="E823" s="86"/>
      <c r="F823" s="87"/>
      <c r="G823" s="88"/>
      <c r="H823" s="221"/>
      <c r="I823" s="88"/>
      <c r="J823" s="110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  <c r="AA823" s="69"/>
      <c r="AB823" s="69"/>
      <c r="AC823" s="69"/>
      <c r="AD823" s="69"/>
      <c r="AE823" s="69"/>
      <c r="AF823" s="69"/>
      <c r="AG823" s="69"/>
      <c r="AH823" s="69"/>
      <c r="AI823" s="69"/>
      <c r="AJ823" s="69"/>
      <c r="AK823" s="69"/>
      <c r="AL823" s="69"/>
      <c r="AM823" s="69"/>
      <c r="AN823" s="69"/>
      <c r="AO823" s="69"/>
      <c r="AP823" s="69"/>
      <c r="AQ823" s="69"/>
      <c r="AR823" s="69"/>
      <c r="AS823" s="69"/>
      <c r="AT823" s="69"/>
      <c r="AU823" s="69"/>
      <c r="AV823" s="69"/>
      <c r="AW823" s="69"/>
      <c r="AX823" s="69"/>
      <c r="AY823" s="69"/>
      <c r="AZ823" s="69"/>
      <c r="BA823" s="69"/>
      <c r="BB823" s="69"/>
      <c r="BC823" s="69"/>
      <c r="BD823" s="69"/>
      <c r="BE823" s="69"/>
      <c r="BF823" s="69"/>
      <c r="BG823" s="69"/>
      <c r="BH823" s="69"/>
      <c r="BI823" s="69"/>
      <c r="BJ823" s="69"/>
      <c r="BK823" s="69"/>
      <c r="BL823" s="69"/>
      <c r="BM823" s="69"/>
      <c r="BN823" s="69"/>
      <c r="BO823" s="69"/>
      <c r="BP823" s="69"/>
      <c r="BQ823" s="69"/>
      <c r="BR823" s="69"/>
      <c r="BS823" s="69"/>
      <c r="BT823" s="69"/>
      <c r="BU823" s="69"/>
      <c r="BV823" s="69"/>
      <c r="BW823" s="69"/>
      <c r="BX823" s="69"/>
      <c r="BY823" s="69"/>
      <c r="BZ823" s="69"/>
      <c r="CA823" s="69"/>
      <c r="CB823" s="69"/>
      <c r="CC823" s="69"/>
      <c r="CD823" s="69"/>
      <c r="CE823" s="69"/>
      <c r="CF823" s="69"/>
      <c r="CG823" s="69"/>
      <c r="CH823" s="69"/>
      <c r="CI823" s="69"/>
      <c r="CJ823" s="69"/>
      <c r="CK823" s="69"/>
      <c r="CL823" s="69"/>
      <c r="CM823" s="69"/>
      <c r="CN823" s="69"/>
      <c r="CO823" s="69"/>
      <c r="CP823" s="69"/>
      <c r="CQ823" s="69"/>
      <c r="CR823" s="69"/>
      <c r="CS823" s="69"/>
      <c r="CT823" s="69"/>
      <c r="CU823" s="69"/>
      <c r="CV823" s="69"/>
      <c r="CW823" s="69"/>
      <c r="CX823" s="69"/>
      <c r="CY823" s="69"/>
      <c r="CZ823" s="69"/>
      <c r="DA823" s="69"/>
    </row>
    <row r="824" spans="1:122" ht="16.5" thickBot="1" x14ac:dyDescent="0.3">
      <c r="A824" s="100" t="s">
        <v>26</v>
      </c>
      <c r="B824" s="101"/>
      <c r="C824" s="102">
        <v>85</v>
      </c>
      <c r="D824" s="104"/>
      <c r="E824" s="204"/>
      <c r="F824" s="83">
        <f>SUM(F822:F823)</f>
        <v>0.4</v>
      </c>
      <c r="G824" s="83">
        <f t="shared" ref="G824:I824" si="13">SUM(G822:G823)</f>
        <v>0.4</v>
      </c>
      <c r="H824" s="83">
        <f t="shared" si="13"/>
        <v>12</v>
      </c>
      <c r="I824" s="83">
        <f t="shared" si="13"/>
        <v>53.2</v>
      </c>
      <c r="J824" s="212"/>
    </row>
    <row r="825" spans="1:122" ht="16.5" thickBot="1" x14ac:dyDescent="0.3">
      <c r="A825" s="100"/>
      <c r="B825" s="101"/>
      <c r="C825" s="102">
        <v>518</v>
      </c>
      <c r="D825" s="204"/>
      <c r="E825" s="204"/>
      <c r="F825" s="84">
        <f>F821+F824</f>
        <v>13.616666666666667</v>
      </c>
      <c r="G825" s="84">
        <f>G821+G824</f>
        <v>14.341666666666667</v>
      </c>
      <c r="H825" s="84">
        <f>H821+H824</f>
        <v>62.771666666666661</v>
      </c>
      <c r="I825" s="84">
        <f>I821+I824</f>
        <v>435.59999999999997</v>
      </c>
      <c r="J825" s="212"/>
    </row>
    <row r="826" spans="1:122" x14ac:dyDescent="0.25">
      <c r="A826" s="85"/>
      <c r="B826" s="72" t="s">
        <v>28</v>
      </c>
      <c r="C826" s="86"/>
      <c r="D826" s="89"/>
      <c r="E826" s="88"/>
      <c r="F826" s="87"/>
      <c r="G826" s="88"/>
      <c r="I826" s="87"/>
      <c r="J826" s="110"/>
    </row>
    <row r="827" spans="1:122" s="69" customFormat="1" x14ac:dyDescent="0.25">
      <c r="A827" s="85" t="s">
        <v>348</v>
      </c>
      <c r="B827" s="227"/>
      <c r="C827" s="220">
        <v>50</v>
      </c>
      <c r="D827" s="221"/>
      <c r="E827" s="88"/>
      <c r="F827" s="221">
        <v>0.55000000000000004</v>
      </c>
      <c r="G827" s="88">
        <v>0.1</v>
      </c>
      <c r="H827" s="221">
        <v>1.9</v>
      </c>
      <c r="I827" s="87">
        <v>12</v>
      </c>
      <c r="J827" s="81" t="s">
        <v>445</v>
      </c>
    </row>
    <row r="828" spans="1:122" s="69" customFormat="1" x14ac:dyDescent="0.25">
      <c r="A828" s="85"/>
      <c r="B828" s="297" t="s">
        <v>29</v>
      </c>
      <c r="C828" s="220"/>
      <c r="D828" s="221">
        <v>36.351999999999997</v>
      </c>
      <c r="E828" s="88">
        <v>28.4</v>
      </c>
      <c r="F828" s="221"/>
      <c r="G828" s="88"/>
      <c r="H828" s="221"/>
      <c r="I828" s="87"/>
      <c r="J828" s="81"/>
    </row>
    <row r="829" spans="1:122" s="69" customFormat="1" x14ac:dyDescent="0.25">
      <c r="A829" s="85"/>
      <c r="B829" s="297" t="s">
        <v>32</v>
      </c>
      <c r="C829" s="220"/>
      <c r="D829" s="221">
        <v>27.175000000000001</v>
      </c>
      <c r="E829" s="88">
        <v>21.74</v>
      </c>
      <c r="F829" s="221"/>
      <c r="G829" s="88"/>
      <c r="H829" s="221"/>
      <c r="I829" s="87"/>
      <c r="J829" s="81"/>
    </row>
    <row r="830" spans="1:122" s="69" customFormat="1" x14ac:dyDescent="0.25">
      <c r="A830" s="85"/>
      <c r="B830" s="297" t="s">
        <v>34</v>
      </c>
      <c r="C830" s="220"/>
      <c r="D830" s="221">
        <v>2.5</v>
      </c>
      <c r="E830" s="88">
        <v>2.5</v>
      </c>
      <c r="F830" s="221"/>
      <c r="G830" s="88"/>
      <c r="H830" s="221"/>
      <c r="I830" s="87"/>
      <c r="J830" s="110"/>
    </row>
    <row r="831" spans="1:122" s="96" customFormat="1" ht="26.25" x14ac:dyDescent="0.25">
      <c r="A831" s="262" t="s">
        <v>218</v>
      </c>
      <c r="B831" s="45"/>
      <c r="C831" s="740" t="s">
        <v>194</v>
      </c>
      <c r="D831" s="735"/>
      <c r="E831" s="736"/>
      <c r="F831" s="737">
        <v>6.2</v>
      </c>
      <c r="G831" s="736">
        <v>4.25</v>
      </c>
      <c r="H831" s="735">
        <v>29</v>
      </c>
      <c r="I831" s="737">
        <f>(F831*4)+(G831*9)+(H831*4)</f>
        <v>179.05</v>
      </c>
      <c r="J831" s="741" t="s">
        <v>205</v>
      </c>
    </row>
    <row r="832" spans="1:122" s="96" customFormat="1" ht="15" x14ac:dyDescent="0.25">
      <c r="A832" s="262"/>
      <c r="B832" s="739" t="s">
        <v>141</v>
      </c>
      <c r="C832" s="740"/>
      <c r="D832" s="735">
        <v>17.100000000000001</v>
      </c>
      <c r="E832" s="736">
        <v>17.100000000000001</v>
      </c>
      <c r="F832" s="737"/>
      <c r="G832" s="737"/>
      <c r="H832" s="736"/>
      <c r="I832" s="737"/>
      <c r="J832" s="741"/>
    </row>
    <row r="833" spans="1:106" s="96" customFormat="1" ht="15" x14ac:dyDescent="0.25">
      <c r="A833" s="262"/>
      <c r="B833" s="739" t="s">
        <v>33</v>
      </c>
      <c r="C833" s="740"/>
      <c r="D833" s="735">
        <v>1.8</v>
      </c>
      <c r="E833" s="736">
        <v>1.5</v>
      </c>
      <c r="F833" s="737"/>
      <c r="G833" s="736"/>
      <c r="H833" s="735"/>
      <c r="I833" s="737"/>
      <c r="J833" s="741"/>
    </row>
    <row r="834" spans="1:106" s="96" customFormat="1" ht="15" x14ac:dyDescent="0.25">
      <c r="A834" s="262"/>
      <c r="B834" s="739" t="s">
        <v>51</v>
      </c>
      <c r="C834" s="740"/>
      <c r="D834" s="735">
        <v>1.5</v>
      </c>
      <c r="E834" s="736">
        <v>1.5</v>
      </c>
      <c r="F834" s="737"/>
      <c r="G834" s="736"/>
      <c r="H834" s="735"/>
      <c r="I834" s="737"/>
      <c r="J834" s="741"/>
    </row>
    <row r="835" spans="1:106" s="96" customFormat="1" ht="15" x14ac:dyDescent="0.25">
      <c r="A835" s="262"/>
      <c r="B835" s="733" t="s">
        <v>17</v>
      </c>
      <c r="C835" s="740"/>
      <c r="D835" s="735">
        <v>1.7</v>
      </c>
      <c r="E835" s="736">
        <v>1.7</v>
      </c>
      <c r="F835" s="737"/>
      <c r="G835" s="736"/>
      <c r="H835" s="735"/>
      <c r="I835" s="737"/>
      <c r="J835" s="741"/>
    </row>
    <row r="836" spans="1:106" s="96" customFormat="1" ht="15" x14ac:dyDescent="0.25">
      <c r="A836" s="262"/>
      <c r="B836" s="739" t="s">
        <v>42</v>
      </c>
      <c r="C836" s="740"/>
      <c r="D836" s="735">
        <v>20</v>
      </c>
      <c r="E836" s="736">
        <v>16</v>
      </c>
      <c r="F836" s="737"/>
      <c r="G836" s="737"/>
      <c r="H836" s="737"/>
      <c r="I836" s="737"/>
      <c r="J836" s="741"/>
    </row>
    <row r="837" spans="1:106" s="96" customFormat="1" ht="15" x14ac:dyDescent="0.25">
      <c r="A837" s="262"/>
      <c r="B837" s="739" t="s">
        <v>30</v>
      </c>
      <c r="C837" s="740"/>
      <c r="D837" s="735">
        <v>57.2</v>
      </c>
      <c r="E837" s="736">
        <v>40</v>
      </c>
      <c r="F837" s="737"/>
      <c r="G837" s="736"/>
      <c r="H837" s="735"/>
      <c r="I837" s="737"/>
      <c r="J837" s="741"/>
    </row>
    <row r="838" spans="1:106" s="96" customFormat="1" ht="15" x14ac:dyDescent="0.25">
      <c r="A838" s="262"/>
      <c r="B838" s="739" t="s">
        <v>32</v>
      </c>
      <c r="C838" s="740"/>
      <c r="D838" s="735">
        <v>10</v>
      </c>
      <c r="E838" s="736">
        <v>8</v>
      </c>
      <c r="F838" s="737"/>
      <c r="G838" s="736"/>
      <c r="H838" s="735"/>
      <c r="I838" s="737"/>
      <c r="J838" s="741"/>
    </row>
    <row r="839" spans="1:106" s="96" customFormat="1" ht="15" x14ac:dyDescent="0.25">
      <c r="A839" s="262"/>
      <c r="B839" s="739" t="s">
        <v>33</v>
      </c>
      <c r="C839" s="740"/>
      <c r="D839" s="735">
        <v>9.52</v>
      </c>
      <c r="E839" s="736">
        <v>8</v>
      </c>
      <c r="F839" s="737"/>
      <c r="G839" s="736"/>
      <c r="H839" s="735"/>
      <c r="I839" s="737"/>
      <c r="J839" s="741"/>
    </row>
    <row r="840" spans="1:106" s="96" customFormat="1" ht="15" x14ac:dyDescent="0.25">
      <c r="A840" s="262"/>
      <c r="B840" s="739" t="s">
        <v>34</v>
      </c>
      <c r="C840" s="740"/>
      <c r="D840" s="735">
        <v>4</v>
      </c>
      <c r="E840" s="736">
        <v>4</v>
      </c>
      <c r="F840" s="737"/>
      <c r="G840" s="736"/>
      <c r="H840" s="735"/>
      <c r="I840" s="737"/>
      <c r="J840" s="741"/>
    </row>
    <row r="841" spans="1:106" s="96" customFormat="1" ht="15" x14ac:dyDescent="0.25">
      <c r="A841" s="262"/>
      <c r="B841" s="739" t="s">
        <v>19</v>
      </c>
      <c r="C841" s="740"/>
      <c r="D841" s="735">
        <v>1</v>
      </c>
      <c r="E841" s="736">
        <v>1</v>
      </c>
      <c r="F841" s="737"/>
      <c r="G841" s="736"/>
      <c r="H841" s="735"/>
      <c r="I841" s="737"/>
      <c r="J841" s="741"/>
    </row>
    <row r="842" spans="1:106" s="96" customFormat="1" ht="15" x14ac:dyDescent="0.25">
      <c r="A842" s="262"/>
      <c r="B842" s="739" t="s">
        <v>17</v>
      </c>
      <c r="C842" s="740"/>
      <c r="D842" s="735">
        <v>152</v>
      </c>
      <c r="E842" s="736">
        <v>152</v>
      </c>
      <c r="F842" s="737"/>
      <c r="G842" s="736"/>
      <c r="H842" s="735"/>
      <c r="I842" s="737"/>
      <c r="J842" s="741"/>
    </row>
    <row r="843" spans="1:106" s="96" customFormat="1" ht="15" x14ac:dyDescent="0.25">
      <c r="A843" s="262"/>
      <c r="B843" s="739" t="s">
        <v>36</v>
      </c>
      <c r="C843" s="740"/>
      <c r="D843" s="735">
        <v>6</v>
      </c>
      <c r="E843" s="736">
        <v>6</v>
      </c>
      <c r="F843" s="737"/>
      <c r="G843" s="736"/>
      <c r="H843" s="735"/>
      <c r="I843" s="737"/>
      <c r="J843" s="741"/>
    </row>
    <row r="844" spans="1:106" s="58" customFormat="1" x14ac:dyDescent="0.25">
      <c r="A844" s="90" t="s">
        <v>357</v>
      </c>
      <c r="B844" s="72"/>
      <c r="C844" s="86" t="s">
        <v>240</v>
      </c>
      <c r="D844" s="74"/>
      <c r="E844" s="88"/>
      <c r="F844" s="74">
        <v>7.56</v>
      </c>
      <c r="G844" s="88">
        <v>5.7</v>
      </c>
      <c r="H844" s="74">
        <v>3</v>
      </c>
      <c r="I844" s="87">
        <v>130</v>
      </c>
      <c r="J844" s="110" t="s">
        <v>330</v>
      </c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  <c r="AL844" s="120"/>
      <c r="AM844" s="120"/>
      <c r="AN844" s="120"/>
      <c r="AO844" s="120"/>
      <c r="AP844" s="120"/>
      <c r="AQ844" s="120"/>
      <c r="AR844" s="120"/>
      <c r="AS844" s="120"/>
      <c r="AT844" s="120"/>
      <c r="AU844" s="120"/>
      <c r="AV844" s="120"/>
      <c r="AW844" s="120"/>
      <c r="AX844" s="120"/>
      <c r="AY844" s="120"/>
      <c r="AZ844" s="120"/>
      <c r="BA844" s="120"/>
      <c r="BB844" s="120"/>
      <c r="BC844" s="120"/>
      <c r="BD844" s="120"/>
      <c r="BE844" s="120"/>
      <c r="BF844" s="120"/>
      <c r="BG844" s="120"/>
      <c r="BH844" s="120"/>
      <c r="BI844" s="120"/>
      <c r="BJ844" s="120"/>
      <c r="BK844" s="120"/>
      <c r="BL844" s="120"/>
      <c r="BM844" s="120"/>
      <c r="BN844" s="120"/>
      <c r="BO844" s="120"/>
      <c r="BP844" s="120"/>
      <c r="BQ844" s="120"/>
      <c r="BR844" s="120"/>
      <c r="BS844" s="120"/>
      <c r="BT844" s="120"/>
      <c r="BU844" s="120"/>
      <c r="BV844" s="120"/>
      <c r="BW844" s="120"/>
      <c r="BX844" s="120"/>
      <c r="BY844" s="120"/>
      <c r="BZ844" s="120"/>
      <c r="CA844" s="120"/>
      <c r="CB844" s="120"/>
      <c r="CC844" s="120"/>
      <c r="CD844" s="120"/>
      <c r="CE844" s="120"/>
      <c r="CF844" s="120"/>
      <c r="CG844" s="120"/>
      <c r="CH844" s="120"/>
      <c r="CI844" s="120"/>
      <c r="CJ844" s="120"/>
      <c r="CK844" s="120"/>
      <c r="CL844" s="120"/>
      <c r="CM844" s="120"/>
      <c r="CN844" s="120"/>
      <c r="CO844" s="120"/>
      <c r="CP844" s="120"/>
      <c r="CQ844" s="120"/>
      <c r="CR844" s="120"/>
      <c r="CS844" s="62"/>
      <c r="CT844" s="62"/>
      <c r="CU844" s="62"/>
      <c r="CV844" s="62"/>
      <c r="CW844" s="62"/>
      <c r="CX844" s="62"/>
      <c r="CY844" s="62"/>
      <c r="CZ844" s="62"/>
      <c r="DA844" s="62"/>
      <c r="DB844" s="56"/>
    </row>
    <row r="845" spans="1:106" s="58" customFormat="1" x14ac:dyDescent="0.25">
      <c r="A845" s="85"/>
      <c r="B845" s="271" t="s">
        <v>329</v>
      </c>
      <c r="C845" s="86"/>
      <c r="D845" s="74">
        <v>85.33</v>
      </c>
      <c r="E845" s="88">
        <v>64</v>
      </c>
      <c r="F845" s="74"/>
      <c r="G845" s="88"/>
      <c r="H845" s="74"/>
      <c r="I845" s="87"/>
      <c r="J845" s="249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  <c r="AL845" s="120"/>
      <c r="AM845" s="120"/>
      <c r="AN845" s="120"/>
      <c r="AO845" s="120"/>
      <c r="AP845" s="120"/>
      <c r="AQ845" s="120"/>
      <c r="AR845" s="120"/>
      <c r="AS845" s="120"/>
      <c r="AT845" s="120"/>
      <c r="AU845" s="120"/>
      <c r="AV845" s="120"/>
      <c r="AW845" s="120"/>
      <c r="AX845" s="120"/>
      <c r="AY845" s="120"/>
      <c r="AZ845" s="120"/>
      <c r="BA845" s="120"/>
      <c r="BB845" s="120"/>
      <c r="BC845" s="120"/>
      <c r="BD845" s="120"/>
      <c r="BE845" s="120"/>
      <c r="BF845" s="120"/>
      <c r="BG845" s="120"/>
      <c r="BH845" s="120"/>
      <c r="BI845" s="120"/>
      <c r="BJ845" s="120"/>
      <c r="BK845" s="120"/>
      <c r="BL845" s="120"/>
      <c r="BM845" s="120"/>
      <c r="BN845" s="120"/>
      <c r="BO845" s="120"/>
      <c r="BP845" s="120"/>
      <c r="BQ845" s="120"/>
      <c r="BR845" s="120"/>
      <c r="BS845" s="120"/>
      <c r="BT845" s="120"/>
      <c r="BU845" s="120"/>
      <c r="BV845" s="120"/>
      <c r="BW845" s="120"/>
      <c r="BX845" s="120"/>
      <c r="BY845" s="120"/>
      <c r="BZ845" s="120"/>
      <c r="CA845" s="120"/>
      <c r="CB845" s="120"/>
      <c r="CC845" s="120"/>
      <c r="CD845" s="120"/>
      <c r="CE845" s="120"/>
      <c r="CF845" s="120"/>
      <c r="CG845" s="120"/>
      <c r="CH845" s="120"/>
      <c r="CI845" s="120"/>
      <c r="CJ845" s="120"/>
      <c r="CK845" s="120"/>
      <c r="CL845" s="120"/>
      <c r="CM845" s="120"/>
      <c r="CN845" s="120"/>
      <c r="CO845" s="120"/>
      <c r="CP845" s="120"/>
      <c r="CQ845" s="120"/>
      <c r="CR845" s="120"/>
      <c r="CS845" s="62"/>
      <c r="CT845" s="62"/>
      <c r="CU845" s="62"/>
      <c r="CV845" s="62"/>
      <c r="CW845" s="62"/>
      <c r="CX845" s="62"/>
      <c r="CY845" s="62"/>
      <c r="CZ845" s="62"/>
      <c r="DA845" s="62"/>
      <c r="DB845" s="56"/>
    </row>
    <row r="846" spans="1:106" s="58" customFormat="1" x14ac:dyDescent="0.25">
      <c r="A846" s="85"/>
      <c r="B846" s="196" t="s">
        <v>34</v>
      </c>
      <c r="C846" s="86"/>
      <c r="D846" s="74">
        <v>6</v>
      </c>
      <c r="E846" s="88">
        <v>6</v>
      </c>
      <c r="F846" s="74"/>
      <c r="G846" s="88"/>
      <c r="H846" s="74"/>
      <c r="I846" s="87"/>
      <c r="J846" s="110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  <c r="AJ846" s="62"/>
      <c r="AK846" s="62"/>
      <c r="AL846" s="62"/>
      <c r="AM846" s="62"/>
      <c r="AN846" s="62"/>
      <c r="AO846" s="62"/>
      <c r="AP846" s="62"/>
      <c r="AQ846" s="62"/>
      <c r="AR846" s="62"/>
      <c r="AS846" s="62"/>
      <c r="AT846" s="62"/>
      <c r="AU846" s="62"/>
      <c r="AV846" s="62"/>
      <c r="AW846" s="62"/>
      <c r="AX846" s="62"/>
      <c r="AY846" s="62"/>
      <c r="AZ846" s="62"/>
      <c r="BA846" s="62"/>
      <c r="BB846" s="62"/>
      <c r="BC846" s="62"/>
      <c r="BD846" s="62"/>
      <c r="BE846" s="62"/>
      <c r="BF846" s="62"/>
      <c r="BG846" s="62"/>
      <c r="BH846" s="62"/>
      <c r="BI846" s="62"/>
      <c r="BJ846" s="62"/>
      <c r="BK846" s="62"/>
      <c r="BL846" s="62"/>
      <c r="BM846" s="62"/>
      <c r="BN846" s="62"/>
      <c r="BO846" s="62"/>
      <c r="BP846" s="62"/>
      <c r="BQ846" s="62"/>
      <c r="BR846" s="62"/>
      <c r="BS846" s="62"/>
      <c r="BT846" s="62"/>
      <c r="BU846" s="62"/>
      <c r="BV846" s="62"/>
      <c r="BW846" s="62"/>
      <c r="BX846" s="62"/>
      <c r="BY846" s="62"/>
      <c r="BZ846" s="62"/>
      <c r="CA846" s="62"/>
      <c r="CB846" s="62"/>
      <c r="CC846" s="62"/>
      <c r="CD846" s="62"/>
      <c r="CE846" s="62"/>
      <c r="CF846" s="62"/>
      <c r="CG846" s="62"/>
      <c r="CH846" s="62"/>
      <c r="CI846" s="62"/>
      <c r="CJ846" s="62"/>
      <c r="CK846" s="62"/>
      <c r="CL846" s="62"/>
      <c r="CM846" s="62"/>
      <c r="CN846" s="62"/>
      <c r="CO846" s="62"/>
      <c r="CP846" s="62"/>
      <c r="CQ846" s="62"/>
      <c r="CR846" s="62"/>
      <c r="CS846" s="62"/>
      <c r="CT846" s="62"/>
      <c r="CU846" s="62"/>
      <c r="CV846" s="62"/>
      <c r="CW846" s="62"/>
      <c r="CX846" s="62"/>
      <c r="CY846" s="62"/>
      <c r="CZ846" s="62"/>
      <c r="DA846" s="62"/>
      <c r="DB846" s="56"/>
    </row>
    <row r="847" spans="1:106" s="58" customFormat="1" x14ac:dyDescent="0.25">
      <c r="A847" s="85"/>
      <c r="B847" s="72" t="s">
        <v>44</v>
      </c>
      <c r="C847" s="86"/>
      <c r="D847" s="74">
        <v>3</v>
      </c>
      <c r="E847" s="88">
        <v>3</v>
      </c>
      <c r="F847" s="74"/>
      <c r="G847" s="88"/>
      <c r="H847" s="74"/>
      <c r="I847" s="87"/>
      <c r="J847" s="110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  <c r="AJ847" s="62"/>
      <c r="AK847" s="62"/>
      <c r="AL847" s="62"/>
      <c r="AM847" s="62"/>
      <c r="AN847" s="62"/>
      <c r="AO847" s="62"/>
      <c r="AP847" s="62"/>
      <c r="AQ847" s="62"/>
      <c r="AR847" s="62"/>
      <c r="AS847" s="62"/>
      <c r="AT847" s="62"/>
      <c r="AU847" s="62"/>
      <c r="AV847" s="62"/>
      <c r="AW847" s="62"/>
      <c r="AX847" s="62"/>
      <c r="AY847" s="62"/>
      <c r="AZ847" s="62"/>
      <c r="BA847" s="62"/>
      <c r="BB847" s="62"/>
      <c r="BC847" s="62"/>
      <c r="BD847" s="62"/>
      <c r="BE847" s="62"/>
      <c r="BF847" s="62"/>
      <c r="BG847" s="62"/>
      <c r="BH847" s="62"/>
      <c r="BI847" s="62"/>
      <c r="BJ847" s="62"/>
      <c r="BK847" s="62"/>
      <c r="BL847" s="62"/>
      <c r="BM847" s="62"/>
      <c r="BN847" s="62"/>
      <c r="BO847" s="62"/>
      <c r="BP847" s="62"/>
      <c r="BQ847" s="62"/>
      <c r="BR847" s="62"/>
      <c r="BS847" s="62"/>
      <c r="BT847" s="62"/>
      <c r="BU847" s="62"/>
      <c r="BV847" s="62"/>
      <c r="BW847" s="62"/>
      <c r="BX847" s="62"/>
      <c r="BY847" s="62"/>
      <c r="BZ847" s="62"/>
      <c r="CA847" s="62"/>
      <c r="CB847" s="62"/>
      <c r="CC847" s="62"/>
      <c r="CD847" s="62"/>
      <c r="CE847" s="62"/>
      <c r="CF847" s="62"/>
      <c r="CG847" s="62"/>
      <c r="CH847" s="62"/>
      <c r="CI847" s="62"/>
      <c r="CJ847" s="62"/>
      <c r="CK847" s="62"/>
      <c r="CL847" s="62"/>
      <c r="CM847" s="62"/>
      <c r="CN847" s="62"/>
      <c r="CO847" s="62"/>
      <c r="CP847" s="62"/>
      <c r="CQ847" s="62"/>
      <c r="CR847" s="62"/>
      <c r="CS847" s="62"/>
      <c r="CT847" s="62"/>
      <c r="CU847" s="62"/>
      <c r="CV847" s="62"/>
      <c r="CW847" s="62"/>
      <c r="CX847" s="62"/>
      <c r="CY847" s="62"/>
      <c r="CZ847" s="62"/>
      <c r="DA847" s="62"/>
      <c r="DB847" s="56"/>
    </row>
    <row r="848" spans="1:106" s="58" customFormat="1" x14ac:dyDescent="0.25">
      <c r="A848" s="85"/>
      <c r="B848" s="72" t="s">
        <v>32</v>
      </c>
      <c r="C848" s="86"/>
      <c r="D848" s="74">
        <v>5</v>
      </c>
      <c r="E848" s="88">
        <v>4</v>
      </c>
      <c r="F848" s="74"/>
      <c r="G848" s="88"/>
      <c r="H848" s="74"/>
      <c r="I848" s="87"/>
      <c r="J848" s="110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  <c r="AJ848" s="62"/>
      <c r="AK848" s="62"/>
      <c r="AL848" s="62"/>
      <c r="AM848" s="62"/>
      <c r="AN848" s="62"/>
      <c r="AO848" s="62"/>
      <c r="AP848" s="62"/>
      <c r="AQ848" s="62"/>
      <c r="AR848" s="62"/>
      <c r="AS848" s="62"/>
      <c r="AT848" s="62"/>
      <c r="AU848" s="62"/>
      <c r="AV848" s="62"/>
      <c r="AW848" s="62"/>
      <c r="AX848" s="62"/>
      <c r="AY848" s="62"/>
      <c r="AZ848" s="62"/>
      <c r="BA848" s="62"/>
      <c r="BB848" s="62"/>
      <c r="BC848" s="62"/>
      <c r="BD848" s="62"/>
      <c r="BE848" s="62"/>
      <c r="BF848" s="62"/>
      <c r="BG848" s="62"/>
      <c r="BH848" s="62"/>
      <c r="BI848" s="62"/>
      <c r="BJ848" s="62"/>
      <c r="BK848" s="62"/>
      <c r="BL848" s="62"/>
      <c r="BM848" s="62"/>
      <c r="BN848" s="62"/>
      <c r="BO848" s="62"/>
      <c r="BP848" s="62"/>
      <c r="BQ848" s="62"/>
      <c r="BR848" s="62"/>
      <c r="BS848" s="62"/>
      <c r="BT848" s="62"/>
      <c r="BU848" s="62"/>
      <c r="BV848" s="62"/>
      <c r="BW848" s="62"/>
      <c r="BX848" s="62"/>
      <c r="BY848" s="62"/>
      <c r="BZ848" s="62"/>
      <c r="CA848" s="62"/>
      <c r="CB848" s="62"/>
      <c r="CC848" s="62"/>
      <c r="CD848" s="62"/>
      <c r="CE848" s="62"/>
      <c r="CF848" s="62"/>
      <c r="CG848" s="62"/>
      <c r="CH848" s="62"/>
      <c r="CI848" s="62"/>
      <c r="CJ848" s="62"/>
      <c r="CK848" s="62"/>
      <c r="CL848" s="62"/>
      <c r="CM848" s="62"/>
      <c r="CN848" s="62"/>
      <c r="CO848" s="62"/>
      <c r="CP848" s="62"/>
      <c r="CQ848" s="62"/>
      <c r="CR848" s="62"/>
      <c r="CS848" s="62"/>
      <c r="CT848" s="62"/>
      <c r="CU848" s="62"/>
      <c r="CV848" s="62"/>
      <c r="CW848" s="62"/>
      <c r="CX848" s="62"/>
      <c r="CY848" s="62"/>
      <c r="CZ848" s="62"/>
      <c r="DA848" s="62"/>
      <c r="DB848" s="56"/>
    </row>
    <row r="849" spans="1:106" s="58" customFormat="1" x14ac:dyDescent="0.25">
      <c r="A849" s="85"/>
      <c r="B849" s="72" t="s">
        <v>33</v>
      </c>
      <c r="C849" s="86"/>
      <c r="D849" s="74">
        <v>1.2</v>
      </c>
      <c r="E849" s="88">
        <v>1</v>
      </c>
      <c r="F849" s="74"/>
      <c r="G849" s="88"/>
      <c r="H849" s="74"/>
      <c r="I849" s="87"/>
      <c r="J849" s="110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  <c r="AJ849" s="62"/>
      <c r="AK849" s="62"/>
      <c r="AL849" s="62"/>
      <c r="AM849" s="62"/>
      <c r="AN849" s="62"/>
      <c r="AO849" s="62"/>
      <c r="AP849" s="62"/>
      <c r="AQ849" s="62"/>
      <c r="AR849" s="62"/>
      <c r="AS849" s="62"/>
      <c r="AT849" s="62"/>
      <c r="AU849" s="62"/>
      <c r="AV849" s="62"/>
      <c r="AW849" s="62"/>
      <c r="AX849" s="62"/>
      <c r="AY849" s="62"/>
      <c r="AZ849" s="62"/>
      <c r="BA849" s="62"/>
      <c r="BB849" s="62"/>
      <c r="BC849" s="62"/>
      <c r="BD849" s="62"/>
      <c r="BE849" s="62"/>
      <c r="BF849" s="62"/>
      <c r="BG849" s="62"/>
      <c r="BH849" s="62"/>
      <c r="BI849" s="62"/>
      <c r="BJ849" s="62"/>
      <c r="BK849" s="62"/>
      <c r="BL849" s="62"/>
      <c r="BM849" s="62"/>
      <c r="BN849" s="62"/>
      <c r="BO849" s="62"/>
      <c r="BP849" s="62"/>
      <c r="BQ849" s="62"/>
      <c r="BR849" s="62"/>
      <c r="BS849" s="62"/>
      <c r="BT849" s="62"/>
      <c r="BU849" s="62"/>
      <c r="BV849" s="62"/>
      <c r="BW849" s="62"/>
      <c r="BX849" s="62"/>
      <c r="BY849" s="62"/>
      <c r="BZ849" s="62"/>
      <c r="CA849" s="62"/>
      <c r="CB849" s="62"/>
      <c r="CC849" s="62"/>
      <c r="CD849" s="62"/>
      <c r="CE849" s="62"/>
      <c r="CF849" s="62"/>
      <c r="CG849" s="62"/>
      <c r="CH849" s="62"/>
      <c r="CI849" s="62"/>
      <c r="CJ849" s="62"/>
      <c r="CK849" s="62"/>
      <c r="CL849" s="62"/>
      <c r="CM849" s="62"/>
      <c r="CN849" s="62"/>
      <c r="CO849" s="62"/>
      <c r="CP849" s="62"/>
      <c r="CQ849" s="62"/>
      <c r="CR849" s="62"/>
      <c r="CS849" s="62"/>
      <c r="CT849" s="62"/>
      <c r="CU849" s="62"/>
      <c r="CV849" s="62"/>
      <c r="CW849" s="62"/>
      <c r="CX849" s="62"/>
      <c r="CY849" s="62"/>
      <c r="CZ849" s="62"/>
      <c r="DA849" s="62"/>
      <c r="DB849" s="56"/>
    </row>
    <row r="850" spans="1:106" s="58" customFormat="1" x14ac:dyDescent="0.25">
      <c r="A850" s="85"/>
      <c r="B850" s="72" t="s">
        <v>43</v>
      </c>
      <c r="C850" s="86"/>
      <c r="D850" s="74">
        <v>2</v>
      </c>
      <c r="E850" s="88">
        <v>2</v>
      </c>
      <c r="F850" s="74"/>
      <c r="G850" s="88"/>
      <c r="H850" s="74"/>
      <c r="I850" s="87"/>
      <c r="J850" s="110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62"/>
      <c r="AR850" s="62"/>
      <c r="AS850" s="62"/>
      <c r="AT850" s="62"/>
      <c r="AU850" s="62"/>
      <c r="AV850" s="62"/>
      <c r="AW850" s="62"/>
      <c r="AX850" s="62"/>
      <c r="AY850" s="62"/>
      <c r="AZ850" s="62"/>
      <c r="BA850" s="62"/>
      <c r="BB850" s="62"/>
      <c r="BC850" s="62"/>
      <c r="BD850" s="62"/>
      <c r="BE850" s="62"/>
      <c r="BF850" s="62"/>
      <c r="BG850" s="62"/>
      <c r="BH850" s="62"/>
      <c r="BI850" s="62"/>
      <c r="BJ850" s="62"/>
      <c r="BK850" s="62"/>
      <c r="BL850" s="62"/>
      <c r="BM850" s="62"/>
      <c r="BN850" s="62"/>
      <c r="BO850" s="62"/>
      <c r="BP850" s="62"/>
      <c r="BQ850" s="62"/>
      <c r="BR850" s="62"/>
      <c r="BS850" s="62"/>
      <c r="BT850" s="62"/>
      <c r="BU850" s="62"/>
      <c r="BV850" s="62"/>
      <c r="BW850" s="62"/>
      <c r="BX850" s="62"/>
      <c r="BY850" s="62"/>
      <c r="BZ850" s="62"/>
      <c r="CA850" s="62"/>
      <c r="CB850" s="62"/>
      <c r="CC850" s="62"/>
      <c r="CD850" s="62"/>
      <c r="CE850" s="62"/>
      <c r="CF850" s="62"/>
      <c r="CG850" s="62"/>
      <c r="CH850" s="62"/>
      <c r="CI850" s="62"/>
      <c r="CJ850" s="62"/>
      <c r="CK850" s="62"/>
      <c r="CL850" s="62"/>
      <c r="CM850" s="62"/>
      <c r="CN850" s="62"/>
      <c r="CO850" s="62"/>
      <c r="CP850" s="62"/>
      <c r="CQ850" s="62"/>
      <c r="CR850" s="62"/>
      <c r="CS850" s="62"/>
      <c r="CT850" s="62"/>
      <c r="CU850" s="62"/>
      <c r="CV850" s="62"/>
      <c r="CW850" s="62"/>
      <c r="CX850" s="62"/>
      <c r="CY850" s="62"/>
      <c r="CZ850" s="62"/>
      <c r="DA850" s="62"/>
      <c r="DB850" s="56"/>
    </row>
    <row r="851" spans="1:106" s="58" customFormat="1" x14ac:dyDescent="0.25">
      <c r="A851" s="85"/>
      <c r="B851" s="72" t="s">
        <v>18</v>
      </c>
      <c r="C851" s="86"/>
      <c r="D851" s="74">
        <v>0.45</v>
      </c>
      <c r="E851" s="88">
        <v>0.45</v>
      </c>
      <c r="F851" s="74"/>
      <c r="G851" s="88"/>
      <c r="H851" s="74"/>
      <c r="I851" s="87"/>
      <c r="J851" s="110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  <c r="AM851" s="62"/>
      <c r="AN851" s="62"/>
      <c r="AO851" s="62"/>
      <c r="AP851" s="62"/>
      <c r="AQ851" s="62"/>
      <c r="AR851" s="62"/>
      <c r="AS851" s="62"/>
      <c r="AT851" s="62"/>
      <c r="AU851" s="62"/>
      <c r="AV851" s="62"/>
      <c r="AW851" s="62"/>
      <c r="AX851" s="62"/>
      <c r="AY851" s="62"/>
      <c r="AZ851" s="62"/>
      <c r="BA851" s="62"/>
      <c r="BB851" s="62"/>
      <c r="BC851" s="62"/>
      <c r="BD851" s="62"/>
      <c r="BE851" s="62"/>
      <c r="BF851" s="62"/>
      <c r="BG851" s="62"/>
      <c r="BH851" s="62"/>
      <c r="BI851" s="62"/>
      <c r="BJ851" s="62"/>
      <c r="BK851" s="62"/>
      <c r="BL851" s="62"/>
      <c r="BM851" s="62"/>
      <c r="BN851" s="62"/>
      <c r="BO851" s="62"/>
      <c r="BP851" s="62"/>
      <c r="BQ851" s="62"/>
      <c r="BR851" s="62"/>
      <c r="BS851" s="62"/>
      <c r="BT851" s="62"/>
      <c r="BU851" s="62"/>
      <c r="BV851" s="62"/>
      <c r="BW851" s="62"/>
      <c r="BX851" s="62"/>
      <c r="BY851" s="62"/>
      <c r="BZ851" s="62"/>
      <c r="CA851" s="62"/>
      <c r="CB851" s="62"/>
      <c r="CC851" s="62"/>
      <c r="CD851" s="62"/>
      <c r="CE851" s="62"/>
      <c r="CF851" s="62"/>
      <c r="CG851" s="62"/>
      <c r="CH851" s="62"/>
      <c r="CI851" s="62"/>
      <c r="CJ851" s="62"/>
      <c r="CK851" s="62"/>
      <c r="CL851" s="62"/>
      <c r="CM851" s="62"/>
      <c r="CN851" s="62"/>
      <c r="CO851" s="62"/>
      <c r="CP851" s="62"/>
      <c r="CQ851" s="62"/>
      <c r="CR851" s="62"/>
      <c r="CS851" s="62"/>
      <c r="CT851" s="62"/>
      <c r="CU851" s="62"/>
      <c r="CV851" s="62"/>
      <c r="CW851" s="62"/>
      <c r="CX851" s="62"/>
      <c r="CY851" s="62"/>
      <c r="CZ851" s="62"/>
      <c r="DA851" s="62"/>
      <c r="DB851" s="56"/>
    </row>
    <row r="852" spans="1:106" s="58" customFormat="1" x14ac:dyDescent="0.25">
      <c r="A852" s="85"/>
      <c r="B852" s="72" t="s">
        <v>19</v>
      </c>
      <c r="C852" s="86"/>
      <c r="D852" s="74">
        <v>1</v>
      </c>
      <c r="E852" s="88">
        <v>1</v>
      </c>
      <c r="F852" s="74"/>
      <c r="G852" s="88"/>
      <c r="H852" s="74"/>
      <c r="I852" s="87"/>
      <c r="J852" s="110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62"/>
      <c r="AR852" s="62"/>
      <c r="AS852" s="62"/>
      <c r="AT852" s="62"/>
      <c r="AU852" s="62"/>
      <c r="AV852" s="62"/>
      <c r="AW852" s="62"/>
      <c r="AX852" s="62"/>
      <c r="AY852" s="62"/>
      <c r="AZ852" s="62"/>
      <c r="BA852" s="62"/>
      <c r="BB852" s="62"/>
      <c r="BC852" s="62"/>
      <c r="BD852" s="62"/>
      <c r="BE852" s="62"/>
      <c r="BF852" s="62"/>
      <c r="BG852" s="62"/>
      <c r="BH852" s="62"/>
      <c r="BI852" s="62"/>
      <c r="BJ852" s="62"/>
      <c r="BK852" s="62"/>
      <c r="BL852" s="62"/>
      <c r="BM852" s="62"/>
      <c r="BN852" s="62"/>
      <c r="BO852" s="62"/>
      <c r="BP852" s="62"/>
      <c r="BQ852" s="62"/>
      <c r="BR852" s="62"/>
      <c r="BS852" s="62"/>
      <c r="BT852" s="62"/>
      <c r="BU852" s="62"/>
      <c r="BV852" s="62"/>
      <c r="BW852" s="62"/>
      <c r="BX852" s="62"/>
      <c r="BY852" s="62"/>
      <c r="BZ852" s="62"/>
      <c r="CA852" s="62"/>
      <c r="CB852" s="62"/>
      <c r="CC852" s="62"/>
      <c r="CD852" s="62"/>
      <c r="CE852" s="62"/>
      <c r="CF852" s="62"/>
      <c r="CG852" s="62"/>
      <c r="CH852" s="62"/>
      <c r="CI852" s="62"/>
      <c r="CJ852" s="62"/>
      <c r="CK852" s="62"/>
      <c r="CL852" s="62"/>
      <c r="CM852" s="62"/>
      <c r="CN852" s="62"/>
      <c r="CO852" s="62"/>
      <c r="CP852" s="62"/>
      <c r="CQ852" s="62"/>
      <c r="CR852" s="62"/>
      <c r="CS852" s="62"/>
      <c r="CT852" s="62"/>
      <c r="CU852" s="62"/>
      <c r="CV852" s="62"/>
      <c r="CW852" s="62"/>
      <c r="CX852" s="62"/>
      <c r="CY852" s="62"/>
      <c r="CZ852" s="62"/>
      <c r="DA852" s="62"/>
      <c r="DB852" s="56"/>
    </row>
    <row r="853" spans="1:106" s="61" customFormat="1" ht="15" customHeight="1" x14ac:dyDescent="0.25">
      <c r="A853" s="85" t="s">
        <v>243</v>
      </c>
      <c r="B853" s="72"/>
      <c r="C853" s="86">
        <v>130</v>
      </c>
      <c r="D853" s="86"/>
      <c r="E853" s="103"/>
      <c r="F853" s="86">
        <v>5.5</v>
      </c>
      <c r="G853" s="103">
        <v>5</v>
      </c>
      <c r="H853" s="86">
        <v>23</v>
      </c>
      <c r="I853" s="103">
        <v>159</v>
      </c>
      <c r="J853" s="110" t="s">
        <v>244</v>
      </c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  <c r="AM853" s="62"/>
      <c r="AN853" s="62"/>
      <c r="AO853" s="62"/>
      <c r="AP853" s="62"/>
      <c r="AQ853" s="62"/>
      <c r="AR853" s="62"/>
      <c r="AS853" s="62"/>
      <c r="AT853" s="62"/>
      <c r="AU853" s="62"/>
      <c r="AV853" s="62"/>
      <c r="AW853" s="62"/>
      <c r="AX853" s="62"/>
      <c r="AY853" s="62"/>
      <c r="AZ853" s="62"/>
      <c r="BA853" s="62"/>
      <c r="BB853" s="62"/>
      <c r="BC853" s="62"/>
      <c r="BD853" s="62"/>
      <c r="BE853" s="62"/>
      <c r="BF853" s="62"/>
      <c r="BG853" s="62"/>
      <c r="BH853" s="62"/>
      <c r="BI853" s="62"/>
      <c r="BJ853" s="62"/>
      <c r="BK853" s="62"/>
      <c r="BL853" s="62"/>
      <c r="BM853" s="62"/>
      <c r="BN853" s="62"/>
      <c r="BO853" s="62"/>
      <c r="BP853" s="62"/>
      <c r="BQ853" s="62"/>
      <c r="BR853" s="62"/>
      <c r="BS853" s="62"/>
      <c r="BT853" s="62"/>
      <c r="BU853" s="62"/>
      <c r="BV853" s="62"/>
      <c r="BW853" s="62"/>
      <c r="BX853" s="62"/>
      <c r="BY853" s="62"/>
      <c r="BZ853" s="62"/>
      <c r="CA853" s="62"/>
      <c r="CB853" s="62"/>
      <c r="CC853" s="62"/>
      <c r="CD853" s="62"/>
      <c r="CE853" s="62"/>
      <c r="CF853" s="62"/>
      <c r="CG853" s="62"/>
      <c r="CH853" s="62"/>
      <c r="CI853" s="62"/>
      <c r="CJ853" s="62"/>
      <c r="CK853" s="62"/>
      <c r="CL853" s="62"/>
      <c r="CM853" s="62"/>
      <c r="CN853" s="62"/>
      <c r="CO853" s="62"/>
      <c r="CP853" s="62"/>
      <c r="CQ853" s="62"/>
      <c r="CR853" s="62"/>
      <c r="CS853" s="62"/>
      <c r="CT853" s="62"/>
      <c r="CU853" s="62"/>
      <c r="CV853" s="62"/>
      <c r="CW853" s="62"/>
      <c r="CX853" s="62"/>
      <c r="CY853" s="62"/>
      <c r="CZ853" s="62"/>
      <c r="DA853" s="62"/>
      <c r="DB853" s="56"/>
    </row>
    <row r="854" spans="1:106" s="61" customFormat="1" x14ac:dyDescent="0.25">
      <c r="A854" s="85"/>
      <c r="B854" s="72" t="s">
        <v>68</v>
      </c>
      <c r="C854" s="86"/>
      <c r="D854" s="86">
        <v>37.700000000000003</v>
      </c>
      <c r="E854" s="103">
        <v>37.700000000000003</v>
      </c>
      <c r="F854" s="86"/>
      <c r="G854" s="103"/>
      <c r="H854" s="86"/>
      <c r="I854" s="103"/>
      <c r="J854" s="110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  <c r="AJ854" s="62"/>
      <c r="AK854" s="62"/>
      <c r="AL854" s="62"/>
      <c r="AM854" s="62"/>
      <c r="AN854" s="62"/>
      <c r="AO854" s="62"/>
      <c r="AP854" s="62"/>
      <c r="AQ854" s="62"/>
      <c r="AR854" s="62"/>
      <c r="AS854" s="62"/>
      <c r="AT854" s="62"/>
      <c r="AU854" s="62"/>
      <c r="AV854" s="62"/>
      <c r="AW854" s="62"/>
      <c r="AX854" s="62"/>
      <c r="AY854" s="62"/>
      <c r="AZ854" s="62"/>
      <c r="BA854" s="62"/>
      <c r="BB854" s="62"/>
      <c r="BC854" s="62"/>
      <c r="BD854" s="62"/>
      <c r="BE854" s="62"/>
      <c r="BF854" s="62"/>
      <c r="BG854" s="62"/>
      <c r="BH854" s="62"/>
      <c r="BI854" s="62"/>
      <c r="BJ854" s="62"/>
      <c r="BK854" s="62"/>
      <c r="BL854" s="62"/>
      <c r="BM854" s="62"/>
      <c r="BN854" s="62"/>
      <c r="BO854" s="62"/>
      <c r="BP854" s="62"/>
      <c r="BQ854" s="62"/>
      <c r="BR854" s="62"/>
      <c r="BS854" s="62"/>
      <c r="BT854" s="62"/>
      <c r="BU854" s="62"/>
      <c r="BV854" s="62"/>
      <c r="BW854" s="62"/>
      <c r="BX854" s="62"/>
      <c r="BY854" s="62"/>
      <c r="BZ854" s="62"/>
      <c r="CA854" s="62"/>
      <c r="CB854" s="62"/>
      <c r="CC854" s="62"/>
      <c r="CD854" s="62"/>
      <c r="CE854" s="62"/>
      <c r="CF854" s="62"/>
      <c r="CG854" s="62"/>
      <c r="CH854" s="62"/>
      <c r="CI854" s="62"/>
      <c r="CJ854" s="62"/>
      <c r="CK854" s="62"/>
      <c r="CL854" s="62"/>
      <c r="CM854" s="62"/>
      <c r="CN854" s="62"/>
      <c r="CO854" s="62"/>
      <c r="CP854" s="62"/>
      <c r="CQ854" s="62"/>
      <c r="CR854" s="62"/>
      <c r="CS854" s="62"/>
      <c r="CT854" s="62"/>
      <c r="CU854" s="62"/>
      <c r="CV854" s="62"/>
      <c r="CW854" s="62"/>
      <c r="CX854" s="62"/>
      <c r="CY854" s="62"/>
      <c r="CZ854" s="62"/>
      <c r="DA854" s="62"/>
      <c r="DB854" s="56"/>
    </row>
    <row r="855" spans="1:106" s="61" customFormat="1" x14ac:dyDescent="0.25">
      <c r="A855" s="85"/>
      <c r="B855" s="72" t="s">
        <v>17</v>
      </c>
      <c r="C855" s="86"/>
      <c r="D855" s="86">
        <v>80.599999999999994</v>
      </c>
      <c r="E855" s="103">
        <v>80.599999999999994</v>
      </c>
      <c r="F855" s="86"/>
      <c r="G855" s="103"/>
      <c r="H855" s="86"/>
      <c r="I855" s="103"/>
      <c r="J855" s="110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  <c r="AJ855" s="62"/>
      <c r="AK855" s="62"/>
      <c r="AL855" s="62"/>
      <c r="AM855" s="62"/>
      <c r="AN855" s="62"/>
      <c r="AO855" s="62"/>
      <c r="AP855" s="62"/>
      <c r="AQ855" s="62"/>
      <c r="AR855" s="62"/>
      <c r="AS855" s="62"/>
      <c r="AT855" s="62"/>
      <c r="AU855" s="62"/>
      <c r="AV855" s="62"/>
      <c r="AW855" s="62"/>
      <c r="AX855" s="62"/>
      <c r="AY855" s="62"/>
      <c r="AZ855" s="62"/>
      <c r="BA855" s="62"/>
      <c r="BB855" s="62"/>
      <c r="BC855" s="62"/>
      <c r="BD855" s="62"/>
      <c r="BE855" s="62"/>
      <c r="BF855" s="62"/>
      <c r="BG855" s="62"/>
      <c r="BH855" s="62"/>
      <c r="BI855" s="62"/>
      <c r="BJ855" s="62"/>
      <c r="BK855" s="62"/>
      <c r="BL855" s="62"/>
      <c r="BM855" s="62"/>
      <c r="BN855" s="62"/>
      <c r="BO855" s="62"/>
      <c r="BP855" s="62"/>
      <c r="BQ855" s="62"/>
      <c r="BR855" s="62"/>
      <c r="BS855" s="62"/>
      <c r="BT855" s="62"/>
      <c r="BU855" s="62"/>
      <c r="BV855" s="62"/>
      <c r="BW855" s="62"/>
      <c r="BX855" s="62"/>
      <c r="BY855" s="62"/>
      <c r="BZ855" s="62"/>
      <c r="CA855" s="62"/>
      <c r="CB855" s="62"/>
      <c r="CC855" s="62"/>
      <c r="CD855" s="62"/>
      <c r="CE855" s="62"/>
      <c r="CF855" s="62"/>
      <c r="CG855" s="62"/>
      <c r="CH855" s="62"/>
      <c r="CI855" s="62"/>
      <c r="CJ855" s="62"/>
      <c r="CK855" s="62"/>
      <c r="CL855" s="62"/>
      <c r="CM855" s="62"/>
      <c r="CN855" s="62"/>
      <c r="CO855" s="62"/>
      <c r="CP855" s="62"/>
      <c r="CQ855" s="62"/>
      <c r="CR855" s="62"/>
      <c r="CS855" s="62"/>
      <c r="CT855" s="62"/>
      <c r="CU855" s="62"/>
      <c r="CV855" s="62"/>
      <c r="CW855" s="62"/>
      <c r="CX855" s="62"/>
      <c r="CY855" s="62"/>
      <c r="CZ855" s="62"/>
      <c r="DA855" s="62"/>
      <c r="DB855" s="56"/>
    </row>
    <row r="856" spans="1:106" s="61" customFormat="1" x14ac:dyDescent="0.25">
      <c r="A856" s="85"/>
      <c r="B856" s="72" t="s">
        <v>245</v>
      </c>
      <c r="C856" s="86"/>
      <c r="D856" s="86"/>
      <c r="E856" s="103">
        <v>107</v>
      </c>
      <c r="F856" s="86"/>
      <c r="G856" s="103"/>
      <c r="H856" s="86"/>
      <c r="I856" s="103"/>
      <c r="J856" s="110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  <c r="AJ856" s="62"/>
      <c r="AK856" s="62"/>
      <c r="AL856" s="62"/>
      <c r="AM856" s="62"/>
      <c r="AN856" s="62"/>
      <c r="AO856" s="62"/>
      <c r="AP856" s="62"/>
      <c r="AQ856" s="62"/>
      <c r="AR856" s="62"/>
      <c r="AS856" s="62"/>
      <c r="AT856" s="62"/>
      <c r="AU856" s="62"/>
      <c r="AV856" s="62"/>
      <c r="AW856" s="62"/>
      <c r="AX856" s="62"/>
      <c r="AY856" s="62"/>
      <c r="AZ856" s="62"/>
      <c r="BA856" s="62"/>
      <c r="BB856" s="62"/>
      <c r="BC856" s="62"/>
      <c r="BD856" s="62"/>
      <c r="BE856" s="62"/>
      <c r="BF856" s="62"/>
      <c r="BG856" s="62"/>
      <c r="BH856" s="62"/>
      <c r="BI856" s="62"/>
      <c r="BJ856" s="62"/>
      <c r="BK856" s="62"/>
      <c r="BL856" s="62"/>
      <c r="BM856" s="62"/>
      <c r="BN856" s="62"/>
      <c r="BO856" s="62"/>
      <c r="BP856" s="62"/>
      <c r="BQ856" s="62"/>
      <c r="BR856" s="62"/>
      <c r="BS856" s="62"/>
      <c r="BT856" s="62"/>
      <c r="BU856" s="62"/>
      <c r="BV856" s="62"/>
      <c r="BW856" s="62"/>
      <c r="BX856" s="62"/>
      <c r="BY856" s="62"/>
      <c r="BZ856" s="62"/>
      <c r="CA856" s="62"/>
      <c r="CB856" s="62"/>
      <c r="CC856" s="62"/>
      <c r="CD856" s="62"/>
      <c r="CE856" s="62"/>
      <c r="CF856" s="62"/>
      <c r="CG856" s="62"/>
      <c r="CH856" s="62"/>
      <c r="CI856" s="62"/>
      <c r="CJ856" s="62"/>
      <c r="CK856" s="62"/>
      <c r="CL856" s="62"/>
      <c r="CM856" s="62"/>
      <c r="CN856" s="62"/>
      <c r="CO856" s="62"/>
      <c r="CP856" s="62"/>
      <c r="CQ856" s="62"/>
      <c r="CR856" s="62"/>
      <c r="CS856" s="62"/>
      <c r="CT856" s="62"/>
      <c r="CU856" s="62"/>
      <c r="CV856" s="62"/>
      <c r="CW856" s="62"/>
      <c r="CX856" s="62"/>
      <c r="CY856" s="62"/>
      <c r="CZ856" s="62"/>
      <c r="DA856" s="62"/>
      <c r="DB856" s="56"/>
    </row>
    <row r="857" spans="1:106" s="61" customFormat="1" x14ac:dyDescent="0.25">
      <c r="A857" s="85"/>
      <c r="B857" s="72" t="s">
        <v>20</v>
      </c>
      <c r="C857" s="86"/>
      <c r="D857" s="86">
        <v>5</v>
      </c>
      <c r="E857" s="103">
        <v>5</v>
      </c>
      <c r="F857" s="86"/>
      <c r="G857" s="103"/>
      <c r="H857" s="86"/>
      <c r="I857" s="103"/>
      <c r="J857" s="110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  <c r="AJ857" s="62"/>
      <c r="AK857" s="62"/>
      <c r="AL857" s="62"/>
      <c r="AM857" s="62"/>
      <c r="AN857" s="62"/>
      <c r="AO857" s="62"/>
      <c r="AP857" s="62"/>
      <c r="AQ857" s="62"/>
      <c r="AR857" s="62"/>
      <c r="AS857" s="62"/>
      <c r="AT857" s="62"/>
      <c r="AU857" s="62"/>
      <c r="AV857" s="62"/>
      <c r="AW857" s="62"/>
      <c r="AX857" s="62"/>
      <c r="AY857" s="62"/>
      <c r="AZ857" s="62"/>
      <c r="BA857" s="62"/>
      <c r="BB857" s="62"/>
      <c r="BC857" s="62"/>
      <c r="BD857" s="62"/>
      <c r="BE857" s="62"/>
      <c r="BF857" s="62"/>
      <c r="BG857" s="62"/>
      <c r="BH857" s="62"/>
      <c r="BI857" s="62"/>
      <c r="BJ857" s="62"/>
      <c r="BK857" s="62"/>
      <c r="BL857" s="62"/>
      <c r="BM857" s="62"/>
      <c r="BN857" s="62"/>
      <c r="BO857" s="62"/>
      <c r="BP857" s="62"/>
      <c r="BQ857" s="62"/>
      <c r="BR857" s="62"/>
      <c r="BS857" s="62"/>
      <c r="BT857" s="62"/>
      <c r="BU857" s="62"/>
      <c r="BV857" s="62"/>
      <c r="BW857" s="62"/>
      <c r="BX857" s="62"/>
      <c r="BY857" s="62"/>
      <c r="BZ857" s="62"/>
      <c r="CA857" s="62"/>
      <c r="CB857" s="62"/>
      <c r="CC857" s="62"/>
      <c r="CD857" s="62"/>
      <c r="CE857" s="62"/>
      <c r="CF857" s="62"/>
      <c r="CG857" s="62"/>
      <c r="CH857" s="62"/>
      <c r="CI857" s="62"/>
      <c r="CJ857" s="62"/>
      <c r="CK857" s="62"/>
      <c r="CL857" s="62"/>
      <c r="CM857" s="62"/>
      <c r="CN857" s="62"/>
      <c r="CO857" s="62"/>
      <c r="CP857" s="62"/>
      <c r="CQ857" s="62"/>
      <c r="CR857" s="62"/>
      <c r="CS857" s="62"/>
      <c r="CT857" s="62"/>
      <c r="CU857" s="62"/>
      <c r="CV857" s="62"/>
      <c r="CW857" s="62"/>
      <c r="CX857" s="62"/>
      <c r="CY857" s="62"/>
      <c r="CZ857" s="62"/>
      <c r="DA857" s="62"/>
      <c r="DB857" s="56"/>
    </row>
    <row r="858" spans="1:106" s="61" customFormat="1" x14ac:dyDescent="0.25">
      <c r="A858" s="85"/>
      <c r="B858" s="72" t="s">
        <v>32</v>
      </c>
      <c r="C858" s="86"/>
      <c r="D858" s="86">
        <v>16.25</v>
      </c>
      <c r="E858" s="103">
        <v>13</v>
      </c>
      <c r="F858" s="86"/>
      <c r="G858" s="103"/>
      <c r="H858" s="86"/>
      <c r="I858" s="103"/>
      <c r="J858" s="110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  <c r="AJ858" s="62"/>
      <c r="AK858" s="62"/>
      <c r="AL858" s="62"/>
      <c r="AM858" s="62"/>
      <c r="AN858" s="62"/>
      <c r="AO858" s="62"/>
      <c r="AP858" s="62"/>
      <c r="AQ858" s="62"/>
      <c r="AR858" s="62"/>
      <c r="AS858" s="62"/>
      <c r="AT858" s="62"/>
      <c r="AU858" s="62"/>
      <c r="AV858" s="62"/>
      <c r="AW858" s="62"/>
      <c r="AX858" s="62"/>
      <c r="AY858" s="62"/>
      <c r="AZ858" s="62"/>
      <c r="BA858" s="62"/>
      <c r="BB858" s="62"/>
      <c r="BC858" s="62"/>
      <c r="BD858" s="62"/>
      <c r="BE858" s="62"/>
      <c r="BF858" s="62"/>
      <c r="BG858" s="62"/>
      <c r="BH858" s="62"/>
      <c r="BI858" s="62"/>
      <c r="BJ858" s="62"/>
      <c r="BK858" s="62"/>
      <c r="BL858" s="62"/>
      <c r="BM858" s="62"/>
      <c r="BN858" s="62"/>
      <c r="BO858" s="62"/>
      <c r="BP858" s="62"/>
      <c r="BQ858" s="62"/>
      <c r="BR858" s="62"/>
      <c r="BS858" s="62"/>
      <c r="BT858" s="62"/>
      <c r="BU858" s="62"/>
      <c r="BV858" s="62"/>
      <c r="BW858" s="62"/>
      <c r="BX858" s="62"/>
      <c r="BY858" s="62"/>
      <c r="BZ858" s="62"/>
      <c r="CA858" s="62"/>
      <c r="CB858" s="62"/>
      <c r="CC858" s="62"/>
      <c r="CD858" s="62"/>
      <c r="CE858" s="62"/>
      <c r="CF858" s="62"/>
      <c r="CG858" s="62"/>
      <c r="CH858" s="62"/>
      <c r="CI858" s="62"/>
      <c r="CJ858" s="62"/>
      <c r="CK858" s="62"/>
      <c r="CL858" s="62"/>
      <c r="CM858" s="62"/>
      <c r="CN858" s="62"/>
      <c r="CO858" s="62"/>
      <c r="CP858" s="62"/>
      <c r="CQ858" s="62"/>
      <c r="CR858" s="62"/>
      <c r="CS858" s="62"/>
      <c r="CT858" s="62"/>
      <c r="CU858" s="62"/>
      <c r="CV858" s="62"/>
      <c r="CW858" s="62"/>
      <c r="CX858" s="62"/>
      <c r="CY858" s="62"/>
      <c r="CZ858" s="62"/>
      <c r="DA858" s="62"/>
      <c r="DB858" s="56"/>
    </row>
    <row r="859" spans="1:106" s="61" customFormat="1" ht="31.5" x14ac:dyDescent="0.25">
      <c r="A859" s="85"/>
      <c r="B859" s="72" t="s">
        <v>246</v>
      </c>
      <c r="C859" s="98"/>
      <c r="D859" s="86"/>
      <c r="E859" s="103">
        <v>11.9</v>
      </c>
      <c r="F859" s="86"/>
      <c r="G859" s="103"/>
      <c r="H859" s="86"/>
      <c r="I859" s="103"/>
      <c r="J859" s="110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  <c r="AJ859" s="62"/>
      <c r="AK859" s="62"/>
      <c r="AL859" s="62"/>
      <c r="AM859" s="62"/>
      <c r="AN859" s="62"/>
      <c r="AO859" s="62"/>
      <c r="AP859" s="62"/>
      <c r="AQ859" s="62"/>
      <c r="AR859" s="62"/>
      <c r="AS859" s="62"/>
      <c r="AT859" s="62"/>
      <c r="AU859" s="62"/>
      <c r="AV859" s="62"/>
      <c r="AW859" s="62"/>
      <c r="AX859" s="62"/>
      <c r="AY859" s="62"/>
      <c r="AZ859" s="62"/>
      <c r="BA859" s="62"/>
      <c r="BB859" s="62"/>
      <c r="BC859" s="62"/>
      <c r="BD859" s="62"/>
      <c r="BE859" s="62"/>
      <c r="BF859" s="62"/>
      <c r="BG859" s="62"/>
      <c r="BH859" s="62"/>
      <c r="BI859" s="62"/>
      <c r="BJ859" s="62"/>
      <c r="BK859" s="62"/>
      <c r="BL859" s="62"/>
      <c r="BM859" s="62"/>
      <c r="BN859" s="62"/>
      <c r="BO859" s="62"/>
      <c r="BP859" s="62"/>
      <c r="BQ859" s="62"/>
      <c r="BR859" s="62"/>
      <c r="BS859" s="62"/>
      <c r="BT859" s="62"/>
      <c r="BU859" s="62"/>
      <c r="BV859" s="62"/>
      <c r="BW859" s="62"/>
      <c r="BX859" s="62"/>
      <c r="BY859" s="62"/>
      <c r="BZ859" s="62"/>
      <c r="CA859" s="62"/>
      <c r="CB859" s="62"/>
      <c r="CC859" s="62"/>
      <c r="CD859" s="62"/>
      <c r="CE859" s="62"/>
      <c r="CF859" s="62"/>
      <c r="CG859" s="62"/>
      <c r="CH859" s="62"/>
      <c r="CI859" s="62"/>
      <c r="CJ859" s="62"/>
      <c r="CK859" s="62"/>
      <c r="CL859" s="62"/>
      <c r="CM859" s="62"/>
      <c r="CN859" s="62"/>
      <c r="CO859" s="62"/>
      <c r="CP859" s="62"/>
      <c r="CQ859" s="62"/>
      <c r="CR859" s="62"/>
      <c r="CS859" s="62"/>
      <c r="CT859" s="62"/>
      <c r="CU859" s="62"/>
      <c r="CV859" s="62"/>
      <c r="CW859" s="62"/>
      <c r="CX859" s="62"/>
      <c r="CY859" s="62"/>
      <c r="CZ859" s="62"/>
      <c r="DA859" s="62"/>
      <c r="DB859" s="56"/>
    </row>
    <row r="860" spans="1:106" s="61" customFormat="1" x14ac:dyDescent="0.25">
      <c r="A860" s="85"/>
      <c r="B860" s="72" t="s">
        <v>33</v>
      </c>
      <c r="C860" s="98"/>
      <c r="D860" s="86">
        <v>15.48</v>
      </c>
      <c r="E860" s="103">
        <v>13</v>
      </c>
      <c r="F860" s="86"/>
      <c r="G860" s="103"/>
      <c r="H860" s="86"/>
      <c r="I860" s="103"/>
      <c r="J860" s="110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  <c r="AJ860" s="62"/>
      <c r="AK860" s="62"/>
      <c r="AL860" s="62"/>
      <c r="AM860" s="62"/>
      <c r="AN860" s="62"/>
      <c r="AO860" s="62"/>
      <c r="AP860" s="62"/>
      <c r="AQ860" s="62"/>
      <c r="AR860" s="62"/>
      <c r="AS860" s="62"/>
      <c r="AT860" s="62"/>
      <c r="AU860" s="62"/>
      <c r="AV860" s="62"/>
      <c r="AW860" s="62"/>
      <c r="AX860" s="62"/>
      <c r="AY860" s="62"/>
      <c r="AZ860" s="62"/>
      <c r="BA860" s="62"/>
      <c r="BB860" s="62"/>
      <c r="BC860" s="62"/>
      <c r="BD860" s="62"/>
      <c r="BE860" s="62"/>
      <c r="BF860" s="62"/>
      <c r="BG860" s="62"/>
      <c r="BH860" s="62"/>
      <c r="BI860" s="62"/>
      <c r="BJ860" s="62"/>
      <c r="BK860" s="62"/>
      <c r="BL860" s="62"/>
      <c r="BM860" s="62"/>
      <c r="BN860" s="62"/>
      <c r="BO860" s="62"/>
      <c r="BP860" s="62"/>
      <c r="BQ860" s="62"/>
      <c r="BR860" s="62"/>
      <c r="BS860" s="62"/>
      <c r="BT860" s="62"/>
      <c r="BU860" s="62"/>
      <c r="BV860" s="62"/>
      <c r="BW860" s="62"/>
      <c r="BX860" s="62"/>
      <c r="BY860" s="62"/>
      <c r="BZ860" s="62"/>
      <c r="CA860" s="62"/>
      <c r="CB860" s="62"/>
      <c r="CC860" s="62"/>
      <c r="CD860" s="62"/>
      <c r="CE860" s="62"/>
      <c r="CF860" s="62"/>
      <c r="CG860" s="62"/>
      <c r="CH860" s="62"/>
      <c r="CI860" s="62"/>
      <c r="CJ860" s="62"/>
      <c r="CK860" s="62"/>
      <c r="CL860" s="62"/>
      <c r="CM860" s="62"/>
      <c r="CN860" s="62"/>
      <c r="CO860" s="62"/>
      <c r="CP860" s="62"/>
      <c r="CQ860" s="62"/>
      <c r="CR860" s="62"/>
      <c r="CS860" s="62"/>
      <c r="CT860" s="62"/>
      <c r="CU860" s="62"/>
      <c r="CV860" s="62"/>
      <c r="CW860" s="62"/>
      <c r="CX860" s="62"/>
      <c r="CY860" s="62"/>
      <c r="CZ860" s="62"/>
      <c r="DA860" s="62"/>
      <c r="DB860" s="56"/>
    </row>
    <row r="861" spans="1:106" s="61" customFormat="1" ht="31.5" x14ac:dyDescent="0.25">
      <c r="A861" s="85"/>
      <c r="B861" s="72" t="s">
        <v>247</v>
      </c>
      <c r="C861" s="98"/>
      <c r="D861" s="86"/>
      <c r="E861" s="103">
        <v>6.5</v>
      </c>
      <c r="F861" s="86"/>
      <c r="G861" s="103"/>
      <c r="H861" s="86"/>
      <c r="I861" s="103"/>
      <c r="J861" s="110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  <c r="AJ861" s="62"/>
      <c r="AK861" s="62"/>
      <c r="AL861" s="62"/>
      <c r="AM861" s="62"/>
      <c r="AN861" s="62"/>
      <c r="AO861" s="62"/>
      <c r="AP861" s="62"/>
      <c r="AQ861" s="62"/>
      <c r="AR861" s="62"/>
      <c r="AS861" s="62"/>
      <c r="AT861" s="62"/>
      <c r="AU861" s="62"/>
      <c r="AV861" s="62"/>
      <c r="AW861" s="62"/>
      <c r="AX861" s="62"/>
      <c r="AY861" s="62"/>
      <c r="AZ861" s="62"/>
      <c r="BA861" s="62"/>
      <c r="BB861" s="62"/>
      <c r="BC861" s="62"/>
      <c r="BD861" s="62"/>
      <c r="BE861" s="62"/>
      <c r="BF861" s="62"/>
      <c r="BG861" s="62"/>
      <c r="BH861" s="62"/>
      <c r="BI861" s="62"/>
      <c r="BJ861" s="62"/>
      <c r="BK861" s="62"/>
      <c r="BL861" s="62"/>
      <c r="BM861" s="62"/>
      <c r="BN861" s="62"/>
      <c r="BO861" s="62"/>
      <c r="BP861" s="62"/>
      <c r="BQ861" s="62"/>
      <c r="BR861" s="62"/>
      <c r="BS861" s="62"/>
      <c r="BT861" s="62"/>
      <c r="BU861" s="62"/>
      <c r="BV861" s="62"/>
      <c r="BW861" s="62"/>
      <c r="BX861" s="62"/>
      <c r="BY861" s="62"/>
      <c r="BZ861" s="62"/>
      <c r="CA861" s="62"/>
      <c r="CB861" s="62"/>
      <c r="CC861" s="62"/>
      <c r="CD861" s="62"/>
      <c r="CE861" s="62"/>
      <c r="CF861" s="62"/>
      <c r="CG861" s="62"/>
      <c r="CH861" s="62"/>
      <c r="CI861" s="62"/>
      <c r="CJ861" s="62"/>
      <c r="CK861" s="62"/>
      <c r="CL861" s="62"/>
      <c r="CM861" s="62"/>
      <c r="CN861" s="62"/>
      <c r="CO861" s="62"/>
      <c r="CP861" s="62"/>
      <c r="CQ861" s="62"/>
      <c r="CR861" s="62"/>
      <c r="CS861" s="62"/>
      <c r="CT861" s="62"/>
      <c r="CU861" s="62"/>
      <c r="CV861" s="62"/>
      <c r="CW861" s="62"/>
      <c r="CX861" s="62"/>
      <c r="CY861" s="62"/>
      <c r="CZ861" s="62"/>
      <c r="DA861" s="62"/>
      <c r="DB861" s="56"/>
    </row>
    <row r="862" spans="1:106" s="61" customFormat="1" x14ac:dyDescent="0.25">
      <c r="A862" s="85"/>
      <c r="B862" s="72" t="s">
        <v>19</v>
      </c>
      <c r="C862" s="98"/>
      <c r="D862" s="86">
        <v>0.3</v>
      </c>
      <c r="E862" s="103">
        <v>0.3</v>
      </c>
      <c r="F862" s="86"/>
      <c r="G862" s="103"/>
      <c r="H862" s="86"/>
      <c r="I862" s="103"/>
      <c r="J862" s="110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  <c r="AM862" s="62"/>
      <c r="AN862" s="62"/>
      <c r="AO862" s="62"/>
      <c r="AP862" s="62"/>
      <c r="AQ862" s="62"/>
      <c r="AR862" s="62"/>
      <c r="AS862" s="62"/>
      <c r="AT862" s="62"/>
      <c r="AU862" s="62"/>
      <c r="AV862" s="62"/>
      <c r="AW862" s="62"/>
      <c r="AX862" s="62"/>
      <c r="AY862" s="62"/>
      <c r="AZ862" s="62"/>
      <c r="BA862" s="62"/>
      <c r="BB862" s="62"/>
      <c r="BC862" s="62"/>
      <c r="BD862" s="62"/>
      <c r="BE862" s="62"/>
      <c r="BF862" s="62"/>
      <c r="BG862" s="62"/>
      <c r="BH862" s="62"/>
      <c r="BI862" s="62"/>
      <c r="BJ862" s="62"/>
      <c r="BK862" s="62"/>
      <c r="BL862" s="62"/>
      <c r="BM862" s="62"/>
      <c r="BN862" s="62"/>
      <c r="BO862" s="62"/>
      <c r="BP862" s="62"/>
      <c r="BQ862" s="62"/>
      <c r="BR862" s="62"/>
      <c r="BS862" s="62"/>
      <c r="BT862" s="62"/>
      <c r="BU862" s="62"/>
      <c r="BV862" s="62"/>
      <c r="BW862" s="62"/>
      <c r="BX862" s="62"/>
      <c r="BY862" s="62"/>
      <c r="BZ862" s="62"/>
      <c r="CA862" s="62"/>
      <c r="CB862" s="62"/>
      <c r="CC862" s="62"/>
      <c r="CD862" s="62"/>
      <c r="CE862" s="62"/>
      <c r="CF862" s="62"/>
      <c r="CG862" s="62"/>
      <c r="CH862" s="62"/>
      <c r="CI862" s="62"/>
      <c r="CJ862" s="62"/>
      <c r="CK862" s="62"/>
      <c r="CL862" s="62"/>
      <c r="CM862" s="62"/>
      <c r="CN862" s="62"/>
      <c r="CO862" s="62"/>
      <c r="CP862" s="62"/>
      <c r="CQ862" s="62"/>
      <c r="CR862" s="62"/>
      <c r="CS862" s="62"/>
      <c r="CT862" s="62"/>
      <c r="CU862" s="62"/>
      <c r="CV862" s="62"/>
      <c r="CW862" s="62"/>
      <c r="CX862" s="62"/>
      <c r="CY862" s="62"/>
      <c r="CZ862" s="62"/>
      <c r="DA862" s="62"/>
      <c r="DB862" s="56"/>
    </row>
    <row r="863" spans="1:106" s="27" customFormat="1" x14ac:dyDescent="0.25">
      <c r="A863" s="200" t="s">
        <v>45</v>
      </c>
      <c r="B863" s="72"/>
      <c r="C863" s="86">
        <v>180</v>
      </c>
      <c r="D863" s="74"/>
      <c r="E863" s="88"/>
      <c r="F863" s="111">
        <v>0.18</v>
      </c>
      <c r="G863" s="161">
        <v>9.6000000000000002E-2</v>
      </c>
      <c r="H863" s="160">
        <v>25.8</v>
      </c>
      <c r="I863" s="201">
        <v>89</v>
      </c>
      <c r="J863" s="196" t="s">
        <v>375</v>
      </c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  <c r="AA863" s="96"/>
      <c r="AB863" s="96"/>
      <c r="AC863" s="96"/>
      <c r="AD863" s="96"/>
      <c r="AE863" s="96"/>
      <c r="AF863" s="96"/>
      <c r="AG863" s="96"/>
      <c r="AH863" s="96"/>
      <c r="AI863" s="96"/>
      <c r="AJ863" s="96"/>
      <c r="AK863" s="96"/>
      <c r="AL863" s="96"/>
      <c r="AM863" s="96"/>
      <c r="AN863" s="96"/>
      <c r="AO863" s="96"/>
      <c r="AP863" s="96"/>
      <c r="AQ863" s="96"/>
      <c r="AR863" s="96"/>
      <c r="AS863" s="96"/>
      <c r="AT863" s="96"/>
      <c r="AU863" s="96"/>
      <c r="AV863" s="96"/>
      <c r="AW863" s="96"/>
      <c r="AX863" s="96"/>
      <c r="AY863" s="96"/>
      <c r="AZ863" s="96"/>
      <c r="BA863" s="96"/>
      <c r="BB863" s="96"/>
      <c r="BC863" s="96"/>
      <c r="BD863" s="96"/>
      <c r="BE863" s="96"/>
      <c r="BF863" s="96"/>
      <c r="BG863" s="96"/>
      <c r="BH863" s="96"/>
      <c r="BI863" s="96"/>
      <c r="BJ863" s="96"/>
      <c r="BK863" s="96"/>
      <c r="BL863" s="96"/>
      <c r="BM863" s="96"/>
      <c r="BN863" s="96"/>
      <c r="BO863" s="96"/>
      <c r="BP863" s="96"/>
      <c r="BQ863" s="96"/>
      <c r="BR863" s="96"/>
      <c r="BS863" s="96"/>
      <c r="BT863" s="96"/>
      <c r="BU863" s="96"/>
      <c r="BV863" s="96"/>
      <c r="BW863" s="96"/>
      <c r="BX863" s="96"/>
      <c r="BY863" s="96"/>
      <c r="BZ863" s="96"/>
      <c r="CA863" s="96"/>
      <c r="CB863" s="96"/>
      <c r="CC863" s="96"/>
      <c r="CD863" s="96"/>
      <c r="CE863" s="96"/>
      <c r="CF863" s="96"/>
      <c r="CG863" s="96"/>
      <c r="CH863" s="96"/>
      <c r="CI863" s="96"/>
      <c r="CJ863" s="96"/>
      <c r="CK863" s="96"/>
      <c r="CL863" s="96"/>
      <c r="CM863" s="96"/>
      <c r="CN863" s="96"/>
      <c r="CO863" s="96"/>
      <c r="CP863" s="96"/>
      <c r="CQ863" s="96"/>
      <c r="CR863" s="96"/>
      <c r="CS863" s="96"/>
      <c r="CT863" s="96"/>
      <c r="CU863" s="96"/>
      <c r="CV863" s="96"/>
      <c r="CW863" s="96"/>
      <c r="CX863" s="96"/>
      <c r="CY863" s="96"/>
      <c r="CZ863" s="96"/>
      <c r="DA863" s="96"/>
    </row>
    <row r="864" spans="1:106" s="27" customFormat="1" x14ac:dyDescent="0.25">
      <c r="A864" s="202"/>
      <c r="B864" s="72" t="s">
        <v>376</v>
      </c>
      <c r="C864" s="86"/>
      <c r="D864" s="74">
        <v>18.36</v>
      </c>
      <c r="E864" s="88">
        <v>18</v>
      </c>
      <c r="F864" s="111"/>
      <c r="G864" s="86"/>
      <c r="H864" s="103"/>
      <c r="I864" s="201"/>
      <c r="J864" s="1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  <c r="AA864" s="96"/>
      <c r="AB864" s="96"/>
      <c r="AC864" s="96"/>
      <c r="AD864" s="96"/>
      <c r="AE864" s="96"/>
      <c r="AF864" s="96"/>
      <c r="AG864" s="96"/>
      <c r="AH864" s="96"/>
      <c r="AI864" s="96"/>
      <c r="AJ864" s="96"/>
      <c r="AK864" s="96"/>
      <c r="AL864" s="96"/>
      <c r="AM864" s="96"/>
      <c r="AN864" s="96"/>
      <c r="AO864" s="96"/>
      <c r="AP864" s="96"/>
      <c r="AQ864" s="96"/>
      <c r="AR864" s="96"/>
      <c r="AS864" s="96"/>
      <c r="AT864" s="96"/>
      <c r="AU864" s="96"/>
      <c r="AV864" s="96"/>
      <c r="AW864" s="96"/>
      <c r="AX864" s="96"/>
      <c r="AY864" s="96"/>
      <c r="AZ864" s="96"/>
      <c r="BA864" s="96"/>
      <c r="BB864" s="96"/>
      <c r="BC864" s="96"/>
      <c r="BD864" s="96"/>
      <c r="BE864" s="96"/>
      <c r="BF864" s="96"/>
      <c r="BG864" s="96"/>
      <c r="BH864" s="96"/>
      <c r="BI864" s="96"/>
      <c r="BJ864" s="96"/>
      <c r="BK864" s="96"/>
      <c r="BL864" s="96"/>
      <c r="BM864" s="96"/>
      <c r="BN864" s="96"/>
      <c r="BO864" s="96"/>
      <c r="BP864" s="96"/>
      <c r="BQ864" s="96"/>
      <c r="BR864" s="96"/>
      <c r="BS864" s="96"/>
      <c r="BT864" s="96"/>
      <c r="BU864" s="96"/>
      <c r="BV864" s="96"/>
      <c r="BW864" s="96"/>
      <c r="BX864" s="96"/>
      <c r="BY864" s="96"/>
      <c r="BZ864" s="96"/>
      <c r="CA864" s="96"/>
      <c r="CB864" s="96"/>
      <c r="CC864" s="96"/>
      <c r="CD864" s="96"/>
      <c r="CE864" s="96"/>
      <c r="CF864" s="96"/>
      <c r="CG864" s="96"/>
      <c r="CH864" s="96"/>
      <c r="CI864" s="96"/>
      <c r="CJ864" s="96"/>
      <c r="CK864" s="96"/>
      <c r="CL864" s="96"/>
      <c r="CM864" s="96"/>
      <c r="CN864" s="96"/>
      <c r="CO864" s="96"/>
      <c r="CP864" s="96"/>
      <c r="CQ864" s="96"/>
      <c r="CR864" s="96"/>
      <c r="CS864" s="96"/>
      <c r="CT864" s="96"/>
      <c r="CU864" s="96"/>
      <c r="CV864" s="96"/>
      <c r="CW864" s="96"/>
      <c r="CX864" s="96"/>
      <c r="CY864" s="96"/>
      <c r="CZ864" s="96"/>
      <c r="DA864" s="96"/>
    </row>
    <row r="865" spans="1:105" s="27" customFormat="1" x14ac:dyDescent="0.25">
      <c r="A865" s="202"/>
      <c r="B865" s="72" t="s">
        <v>52</v>
      </c>
      <c r="C865" s="86"/>
      <c r="D865" s="74">
        <v>182</v>
      </c>
      <c r="E865" s="88">
        <v>182</v>
      </c>
      <c r="F865" s="111"/>
      <c r="G865" s="86"/>
      <c r="H865" s="103"/>
      <c r="I865" s="201"/>
      <c r="J865" s="1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  <c r="AA865" s="96"/>
      <c r="AB865" s="96"/>
      <c r="AC865" s="96"/>
      <c r="AD865" s="96"/>
      <c r="AE865" s="96"/>
      <c r="AF865" s="96"/>
      <c r="AG865" s="96"/>
      <c r="AH865" s="96"/>
      <c r="AI865" s="96"/>
      <c r="AJ865" s="96"/>
      <c r="AK865" s="96"/>
      <c r="AL865" s="96"/>
      <c r="AM865" s="96"/>
      <c r="AN865" s="96"/>
      <c r="AO865" s="96"/>
      <c r="AP865" s="96"/>
      <c r="AQ865" s="96"/>
      <c r="AR865" s="96"/>
      <c r="AS865" s="96"/>
      <c r="AT865" s="96"/>
      <c r="AU865" s="96"/>
      <c r="AV865" s="96"/>
      <c r="AW865" s="96"/>
      <c r="AX865" s="96"/>
      <c r="AY865" s="96"/>
      <c r="AZ865" s="96"/>
      <c r="BA865" s="96"/>
      <c r="BB865" s="96"/>
      <c r="BC865" s="96"/>
      <c r="BD865" s="96"/>
      <c r="BE865" s="96"/>
      <c r="BF865" s="96"/>
      <c r="BG865" s="96"/>
      <c r="BH865" s="96"/>
      <c r="BI865" s="96"/>
      <c r="BJ865" s="96"/>
      <c r="BK865" s="96"/>
      <c r="BL865" s="96"/>
      <c r="BM865" s="96"/>
      <c r="BN865" s="96"/>
      <c r="BO865" s="96"/>
      <c r="BP865" s="96"/>
      <c r="BQ865" s="96"/>
      <c r="BR865" s="96"/>
      <c r="BS865" s="96"/>
      <c r="BT865" s="96"/>
      <c r="BU865" s="96"/>
      <c r="BV865" s="96"/>
      <c r="BW865" s="96"/>
      <c r="BX865" s="96"/>
      <c r="BY865" s="96"/>
      <c r="BZ865" s="96"/>
      <c r="CA865" s="96"/>
      <c r="CB865" s="96"/>
      <c r="CC865" s="96"/>
      <c r="CD865" s="96"/>
      <c r="CE865" s="96"/>
      <c r="CF865" s="96"/>
      <c r="CG865" s="96"/>
      <c r="CH865" s="96"/>
      <c r="CI865" s="96"/>
      <c r="CJ865" s="96"/>
      <c r="CK865" s="96"/>
      <c r="CL865" s="96"/>
      <c r="CM865" s="96"/>
      <c r="CN865" s="96"/>
      <c r="CO865" s="96"/>
      <c r="CP865" s="96"/>
      <c r="CQ865" s="96"/>
      <c r="CR865" s="96"/>
      <c r="CS865" s="96"/>
      <c r="CT865" s="96"/>
      <c r="CU865" s="96"/>
      <c r="CV865" s="96"/>
      <c r="CW865" s="96"/>
      <c r="CX865" s="96"/>
      <c r="CY865" s="96"/>
      <c r="CZ865" s="96"/>
      <c r="DA865" s="96"/>
    </row>
    <row r="866" spans="1:105" s="27" customFormat="1" x14ac:dyDescent="0.25">
      <c r="A866" s="202"/>
      <c r="B866" s="72" t="s">
        <v>18</v>
      </c>
      <c r="C866" s="86"/>
      <c r="D866" s="74">
        <v>5</v>
      </c>
      <c r="E866" s="88">
        <v>5</v>
      </c>
      <c r="F866" s="111"/>
      <c r="G866" s="86"/>
      <c r="H866" s="103"/>
      <c r="I866" s="201"/>
      <c r="J866" s="1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  <c r="AA866" s="96"/>
      <c r="AB866" s="96"/>
      <c r="AC866" s="96"/>
      <c r="AD866" s="96"/>
      <c r="AE866" s="96"/>
      <c r="AF866" s="96"/>
      <c r="AG866" s="96"/>
      <c r="AH866" s="96"/>
      <c r="AI866" s="96"/>
      <c r="AJ866" s="96"/>
      <c r="AK866" s="96"/>
      <c r="AL866" s="96"/>
      <c r="AM866" s="96"/>
      <c r="AN866" s="96"/>
      <c r="AO866" s="96"/>
      <c r="AP866" s="96"/>
      <c r="AQ866" s="96"/>
      <c r="AR866" s="96"/>
      <c r="AS866" s="96"/>
      <c r="AT866" s="96"/>
      <c r="AU866" s="96"/>
      <c r="AV866" s="96"/>
      <c r="AW866" s="96"/>
      <c r="AX866" s="96"/>
      <c r="AY866" s="96"/>
      <c r="AZ866" s="96"/>
      <c r="BA866" s="96"/>
      <c r="BB866" s="96"/>
      <c r="BC866" s="96"/>
      <c r="BD866" s="96"/>
      <c r="BE866" s="96"/>
      <c r="BF866" s="96"/>
      <c r="BG866" s="96"/>
      <c r="BH866" s="96"/>
      <c r="BI866" s="96"/>
      <c r="BJ866" s="96"/>
      <c r="BK866" s="96"/>
      <c r="BL866" s="96"/>
      <c r="BM866" s="96"/>
      <c r="BN866" s="96"/>
      <c r="BO866" s="96"/>
      <c r="BP866" s="96"/>
      <c r="BQ866" s="96"/>
      <c r="BR866" s="96"/>
      <c r="BS866" s="96"/>
      <c r="BT866" s="96"/>
      <c r="BU866" s="96"/>
      <c r="BV866" s="96"/>
      <c r="BW866" s="96"/>
      <c r="BX866" s="96"/>
      <c r="BY866" s="96"/>
      <c r="BZ866" s="96"/>
      <c r="CA866" s="96"/>
      <c r="CB866" s="96"/>
      <c r="CC866" s="96"/>
      <c r="CD866" s="96"/>
      <c r="CE866" s="96"/>
      <c r="CF866" s="96"/>
      <c r="CG866" s="96"/>
      <c r="CH866" s="96"/>
      <c r="CI866" s="96"/>
      <c r="CJ866" s="96"/>
      <c r="CK866" s="96"/>
      <c r="CL866" s="96"/>
      <c r="CM866" s="96"/>
      <c r="CN866" s="96"/>
      <c r="CO866" s="96"/>
      <c r="CP866" s="96"/>
      <c r="CQ866" s="96"/>
      <c r="CR866" s="96"/>
      <c r="CS866" s="96"/>
      <c r="CT866" s="96"/>
      <c r="CU866" s="96"/>
      <c r="CV866" s="96"/>
      <c r="CW866" s="96"/>
      <c r="CX866" s="96"/>
      <c r="CY866" s="96"/>
      <c r="CZ866" s="96"/>
      <c r="DA866" s="96"/>
    </row>
    <row r="867" spans="1:105" ht="16.5" thickBot="1" x14ac:dyDescent="0.3">
      <c r="A867" s="127" t="s">
        <v>46</v>
      </c>
      <c r="B867" s="128"/>
      <c r="C867" s="129">
        <v>37.5</v>
      </c>
      <c r="D867" s="130">
        <v>37.5</v>
      </c>
      <c r="E867" s="130">
        <v>37.5</v>
      </c>
      <c r="F867" s="131">
        <v>1.8</v>
      </c>
      <c r="G867" s="131">
        <v>0.4</v>
      </c>
      <c r="H867" s="131">
        <v>18</v>
      </c>
      <c r="I867" s="131">
        <v>82.5</v>
      </c>
      <c r="J867" s="246"/>
    </row>
    <row r="868" spans="1:105" ht="16.5" thickBot="1" x14ac:dyDescent="0.3">
      <c r="A868" s="100" t="s">
        <v>26</v>
      </c>
      <c r="B868" s="101"/>
      <c r="C868" s="102">
        <v>693.5</v>
      </c>
      <c r="D868" s="205"/>
      <c r="E868" s="83"/>
      <c r="F868" s="84">
        <f>SUM(F827:F867)</f>
        <v>21.79</v>
      </c>
      <c r="G868" s="84">
        <f>SUM(G827:G867)</f>
        <v>15.546000000000001</v>
      </c>
      <c r="H868" s="84">
        <f>SUM(H827:H867)</f>
        <v>100.7</v>
      </c>
      <c r="I868" s="84">
        <f>SUM(I827:I867)</f>
        <v>651.54999999999995</v>
      </c>
      <c r="J868" s="211"/>
    </row>
    <row r="869" spans="1:105" x14ac:dyDescent="0.25">
      <c r="A869" s="105"/>
      <c r="B869" s="106" t="s">
        <v>47</v>
      </c>
      <c r="C869" s="107"/>
      <c r="D869" s="75"/>
      <c r="E869" s="287"/>
      <c r="F869" s="285"/>
      <c r="G869" s="75"/>
      <c r="H869" s="286"/>
      <c r="I869" s="285"/>
      <c r="J869" s="211"/>
    </row>
    <row r="870" spans="1:105" s="26" customFormat="1" ht="15" x14ac:dyDescent="0.25">
      <c r="A870" s="121" t="s">
        <v>352</v>
      </c>
      <c r="B870" s="222"/>
      <c r="C870" s="223">
        <v>50</v>
      </c>
      <c r="D870" s="224"/>
      <c r="E870" s="124"/>
      <c r="F870" s="126">
        <v>4</v>
      </c>
      <c r="G870" s="126">
        <v>5.6</v>
      </c>
      <c r="H870" s="124">
        <v>44</v>
      </c>
      <c r="I870" s="126">
        <v>237.6</v>
      </c>
      <c r="J870" s="133" t="s">
        <v>337</v>
      </c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  <c r="AA870" s="69"/>
      <c r="AB870" s="69"/>
      <c r="AC870" s="69"/>
      <c r="AD870" s="69"/>
      <c r="AE870" s="69"/>
      <c r="AF870" s="69"/>
      <c r="AG870" s="69"/>
      <c r="AH870" s="69"/>
      <c r="AI870" s="69"/>
      <c r="AJ870" s="69"/>
      <c r="AK870" s="69"/>
      <c r="AL870" s="69"/>
      <c r="AM870" s="69"/>
      <c r="AN870" s="69"/>
      <c r="AO870" s="69"/>
      <c r="AP870" s="69"/>
      <c r="AQ870" s="69"/>
      <c r="AR870" s="69"/>
      <c r="AS870" s="69"/>
      <c r="AT870" s="69"/>
      <c r="AU870" s="69"/>
      <c r="AV870" s="69"/>
      <c r="AW870" s="69"/>
      <c r="AX870" s="69"/>
      <c r="AY870" s="69"/>
      <c r="AZ870" s="69"/>
      <c r="BA870" s="69"/>
      <c r="BB870" s="69"/>
      <c r="BC870" s="69"/>
      <c r="BD870" s="69"/>
      <c r="BE870" s="69"/>
      <c r="BF870" s="69"/>
      <c r="BG870" s="69"/>
      <c r="BH870" s="69"/>
      <c r="BI870" s="69"/>
      <c r="BJ870" s="69"/>
      <c r="BK870" s="69"/>
      <c r="BL870" s="69"/>
      <c r="BM870" s="69"/>
      <c r="BN870" s="69"/>
      <c r="BO870" s="69"/>
      <c r="BP870" s="69"/>
      <c r="BQ870" s="69"/>
      <c r="BR870" s="69"/>
      <c r="BS870" s="69"/>
      <c r="BT870" s="69"/>
      <c r="BU870" s="69"/>
      <c r="BV870" s="69"/>
      <c r="BW870" s="69"/>
      <c r="BX870" s="69"/>
      <c r="BY870" s="69"/>
      <c r="BZ870" s="69"/>
      <c r="CA870" s="69"/>
      <c r="CB870" s="69"/>
      <c r="CC870" s="69"/>
      <c r="CD870" s="69"/>
      <c r="CE870" s="69"/>
      <c r="CF870" s="69"/>
      <c r="CG870" s="69"/>
      <c r="CH870" s="69"/>
      <c r="CI870" s="69"/>
      <c r="CJ870" s="69"/>
      <c r="CK870" s="69"/>
      <c r="CL870" s="69"/>
      <c r="CM870" s="69"/>
      <c r="CN870" s="69"/>
      <c r="CO870" s="69"/>
      <c r="CP870" s="69"/>
      <c r="CQ870" s="69"/>
      <c r="CR870" s="69"/>
      <c r="CS870" s="69"/>
      <c r="CT870" s="69"/>
      <c r="CU870" s="69"/>
      <c r="CV870" s="69"/>
      <c r="CW870" s="69"/>
      <c r="CX870" s="69"/>
      <c r="CY870" s="69"/>
      <c r="CZ870" s="69"/>
      <c r="DA870" s="69"/>
    </row>
    <row r="871" spans="1:105" s="26" customFormat="1" ht="15" x14ac:dyDescent="0.25">
      <c r="A871" s="121"/>
      <c r="B871" s="222" t="s">
        <v>43</v>
      </c>
      <c r="C871" s="223"/>
      <c r="D871" s="224">
        <v>22.1</v>
      </c>
      <c r="E871" s="124">
        <v>22.1</v>
      </c>
      <c r="F871" s="126"/>
      <c r="G871" s="126"/>
      <c r="H871" s="124"/>
      <c r="I871" s="126"/>
      <c r="J871" s="133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  <c r="AA871" s="69"/>
      <c r="AB871" s="69"/>
      <c r="AC871" s="69"/>
      <c r="AD871" s="69"/>
      <c r="AE871" s="69"/>
      <c r="AF871" s="69"/>
      <c r="AG871" s="69"/>
      <c r="AH871" s="69"/>
      <c r="AI871" s="69"/>
      <c r="AJ871" s="69"/>
      <c r="AK871" s="69"/>
      <c r="AL871" s="69"/>
      <c r="AM871" s="69"/>
      <c r="AN871" s="69"/>
      <c r="AO871" s="69"/>
      <c r="AP871" s="69"/>
      <c r="AQ871" s="69"/>
      <c r="AR871" s="69"/>
      <c r="AS871" s="69"/>
      <c r="AT871" s="69"/>
      <c r="AU871" s="69"/>
      <c r="AV871" s="69"/>
      <c r="AW871" s="69"/>
      <c r="AX871" s="69"/>
      <c r="AY871" s="69"/>
      <c r="AZ871" s="69"/>
      <c r="BA871" s="69"/>
      <c r="BB871" s="69"/>
      <c r="BC871" s="69"/>
      <c r="BD871" s="69"/>
      <c r="BE871" s="69"/>
      <c r="BF871" s="69"/>
      <c r="BG871" s="69"/>
      <c r="BH871" s="69"/>
      <c r="BI871" s="69"/>
      <c r="BJ871" s="69"/>
      <c r="BK871" s="69"/>
      <c r="BL871" s="69"/>
      <c r="BM871" s="69"/>
      <c r="BN871" s="69"/>
      <c r="BO871" s="69"/>
      <c r="BP871" s="69"/>
      <c r="BQ871" s="69"/>
      <c r="BR871" s="69"/>
      <c r="BS871" s="69"/>
      <c r="BT871" s="69"/>
      <c r="BU871" s="69"/>
      <c r="BV871" s="69"/>
      <c r="BW871" s="69"/>
      <c r="BX871" s="69"/>
      <c r="BY871" s="69"/>
      <c r="BZ871" s="69"/>
      <c r="CA871" s="69"/>
      <c r="CB871" s="69"/>
      <c r="CC871" s="69"/>
      <c r="CD871" s="69"/>
      <c r="CE871" s="69"/>
      <c r="CF871" s="69"/>
      <c r="CG871" s="69"/>
      <c r="CH871" s="69"/>
      <c r="CI871" s="69"/>
      <c r="CJ871" s="69"/>
      <c r="CK871" s="69"/>
      <c r="CL871" s="69"/>
      <c r="CM871" s="69"/>
      <c r="CN871" s="69"/>
      <c r="CO871" s="69"/>
      <c r="CP871" s="69"/>
      <c r="CQ871" s="69"/>
      <c r="CR871" s="69"/>
      <c r="CS871" s="69"/>
      <c r="CT871" s="69"/>
      <c r="CU871" s="69"/>
      <c r="CV871" s="69"/>
      <c r="CW871" s="69"/>
      <c r="CX871" s="69"/>
      <c r="CY871" s="69"/>
      <c r="CZ871" s="69"/>
      <c r="DA871" s="69"/>
    </row>
    <row r="872" spans="1:105" s="26" customFormat="1" ht="15" x14ac:dyDescent="0.25">
      <c r="A872" s="121"/>
      <c r="B872" s="222" t="s">
        <v>50</v>
      </c>
      <c r="C872" s="223"/>
      <c r="D872" s="224">
        <v>1.38</v>
      </c>
      <c r="E872" s="124">
        <v>1.38</v>
      </c>
      <c r="F872" s="126"/>
      <c r="G872" s="126"/>
      <c r="H872" s="124"/>
      <c r="I872" s="126"/>
      <c r="J872" s="133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  <c r="AA872" s="69"/>
      <c r="AB872" s="69"/>
      <c r="AC872" s="69"/>
      <c r="AD872" s="69"/>
      <c r="AE872" s="69"/>
      <c r="AF872" s="69"/>
      <c r="AG872" s="69"/>
      <c r="AH872" s="69"/>
      <c r="AI872" s="69"/>
      <c r="AJ872" s="69"/>
      <c r="AK872" s="69"/>
      <c r="AL872" s="69"/>
      <c r="AM872" s="69"/>
      <c r="AN872" s="69"/>
      <c r="AO872" s="69"/>
      <c r="AP872" s="69"/>
      <c r="AQ872" s="69"/>
      <c r="AR872" s="69"/>
      <c r="AS872" s="69"/>
      <c r="AT872" s="69"/>
      <c r="AU872" s="69"/>
      <c r="AV872" s="69"/>
      <c r="AW872" s="69"/>
      <c r="AX872" s="69"/>
      <c r="AY872" s="69"/>
      <c r="AZ872" s="69"/>
      <c r="BA872" s="69"/>
      <c r="BB872" s="69"/>
      <c r="BC872" s="69"/>
      <c r="BD872" s="69"/>
      <c r="BE872" s="69"/>
      <c r="BF872" s="69"/>
      <c r="BG872" s="69"/>
      <c r="BH872" s="69"/>
      <c r="BI872" s="69"/>
      <c r="BJ872" s="69"/>
      <c r="BK872" s="69"/>
      <c r="BL872" s="69"/>
      <c r="BM872" s="69"/>
      <c r="BN872" s="69"/>
      <c r="BO872" s="69"/>
      <c r="BP872" s="69"/>
      <c r="BQ872" s="69"/>
      <c r="BR872" s="69"/>
      <c r="BS872" s="69"/>
      <c r="BT872" s="69"/>
      <c r="BU872" s="69"/>
      <c r="BV872" s="69"/>
      <c r="BW872" s="69"/>
      <c r="BX872" s="69"/>
      <c r="BY872" s="69"/>
      <c r="BZ872" s="69"/>
      <c r="CA872" s="69"/>
      <c r="CB872" s="69"/>
      <c r="CC872" s="69"/>
      <c r="CD872" s="69"/>
      <c r="CE872" s="69"/>
      <c r="CF872" s="69"/>
      <c r="CG872" s="69"/>
      <c r="CH872" s="69"/>
      <c r="CI872" s="69"/>
      <c r="CJ872" s="69"/>
      <c r="CK872" s="69"/>
      <c r="CL872" s="69"/>
      <c r="CM872" s="69"/>
      <c r="CN872" s="69"/>
      <c r="CO872" s="69"/>
      <c r="CP872" s="69"/>
      <c r="CQ872" s="69"/>
      <c r="CR872" s="69"/>
      <c r="CS872" s="69"/>
      <c r="CT872" s="69"/>
      <c r="CU872" s="69"/>
      <c r="CV872" s="69"/>
      <c r="CW872" s="69"/>
      <c r="CX872" s="69"/>
      <c r="CY872" s="69"/>
      <c r="CZ872" s="69"/>
      <c r="DA872" s="69"/>
    </row>
    <row r="873" spans="1:105" s="26" customFormat="1" ht="15" x14ac:dyDescent="0.25">
      <c r="A873" s="121"/>
      <c r="B873" s="222" t="s">
        <v>39</v>
      </c>
      <c r="C873" s="223"/>
      <c r="D873" s="124">
        <v>0.1</v>
      </c>
      <c r="E873" s="124">
        <v>0.1</v>
      </c>
      <c r="F873" s="124"/>
      <c r="G873" s="124"/>
      <c r="H873" s="224"/>
      <c r="I873" s="124"/>
      <c r="J873" s="133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  <c r="AA873" s="69"/>
      <c r="AB873" s="69"/>
      <c r="AC873" s="69"/>
      <c r="AD873" s="69"/>
      <c r="AE873" s="69"/>
      <c r="AF873" s="69"/>
      <c r="AG873" s="69"/>
      <c r="AH873" s="69"/>
      <c r="AI873" s="69"/>
      <c r="AJ873" s="69"/>
      <c r="AK873" s="69"/>
      <c r="AL873" s="69"/>
      <c r="AM873" s="69"/>
      <c r="AN873" s="69"/>
      <c r="AO873" s="69"/>
      <c r="AP873" s="69"/>
      <c r="AQ873" s="69"/>
      <c r="AR873" s="69"/>
      <c r="AS873" s="69"/>
      <c r="AT873" s="69"/>
      <c r="AU873" s="69"/>
      <c r="AV873" s="69"/>
      <c r="AW873" s="69"/>
      <c r="AX873" s="69"/>
      <c r="AY873" s="69"/>
      <c r="AZ873" s="69"/>
      <c r="BA873" s="69"/>
      <c r="BB873" s="69"/>
      <c r="BC873" s="69"/>
      <c r="BD873" s="69"/>
      <c r="BE873" s="69"/>
      <c r="BF873" s="69"/>
      <c r="BG873" s="69"/>
      <c r="BH873" s="69"/>
      <c r="BI873" s="69"/>
      <c r="BJ873" s="69"/>
      <c r="BK873" s="69"/>
      <c r="BL873" s="69"/>
      <c r="BM873" s="69"/>
      <c r="BN873" s="69"/>
      <c r="BO873" s="69"/>
      <c r="BP873" s="69"/>
      <c r="BQ873" s="69"/>
      <c r="BR873" s="69"/>
      <c r="BS873" s="69"/>
      <c r="BT873" s="69"/>
      <c r="BU873" s="69"/>
      <c r="BV873" s="69"/>
      <c r="BW873" s="69"/>
      <c r="BX873" s="69"/>
      <c r="BY873" s="69"/>
      <c r="BZ873" s="69"/>
      <c r="CA873" s="69"/>
      <c r="CB873" s="69"/>
      <c r="CC873" s="69"/>
      <c r="CD873" s="69"/>
      <c r="CE873" s="69"/>
      <c r="CF873" s="69"/>
      <c r="CG873" s="69"/>
      <c r="CH873" s="69"/>
      <c r="CI873" s="69"/>
      <c r="CJ873" s="69"/>
      <c r="CK873" s="69"/>
      <c r="CL873" s="69"/>
      <c r="CM873" s="69"/>
      <c r="CN873" s="69"/>
      <c r="CO873" s="69"/>
      <c r="CP873" s="69"/>
      <c r="CQ873" s="69"/>
      <c r="CR873" s="69"/>
      <c r="CS873" s="69"/>
      <c r="CT873" s="69"/>
      <c r="CU873" s="69"/>
      <c r="CV873" s="69"/>
      <c r="CW873" s="69"/>
      <c r="CX873" s="69"/>
      <c r="CY873" s="69"/>
      <c r="CZ873" s="69"/>
      <c r="DA873" s="69"/>
    </row>
    <row r="874" spans="1:105" s="26" customFormat="1" ht="15" x14ac:dyDescent="0.25">
      <c r="A874" s="121"/>
      <c r="B874" s="222" t="s">
        <v>53</v>
      </c>
      <c r="C874" s="223"/>
      <c r="D874" s="224">
        <v>0.2</v>
      </c>
      <c r="E874" s="124">
        <v>0.2</v>
      </c>
      <c r="F874" s="224"/>
      <c r="G874" s="124"/>
      <c r="H874" s="224"/>
      <c r="I874" s="126"/>
      <c r="J874" s="133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  <c r="AA874" s="69"/>
      <c r="AB874" s="69"/>
      <c r="AC874" s="69"/>
      <c r="AD874" s="69"/>
      <c r="AE874" s="69"/>
      <c r="AF874" s="69"/>
      <c r="AG874" s="69"/>
      <c r="AH874" s="69"/>
      <c r="AI874" s="69"/>
      <c r="AJ874" s="69"/>
      <c r="AK874" s="69"/>
      <c r="AL874" s="69"/>
      <c r="AM874" s="69"/>
      <c r="AN874" s="69"/>
      <c r="AO874" s="69"/>
      <c r="AP874" s="69"/>
      <c r="AQ874" s="69"/>
      <c r="AR874" s="69"/>
      <c r="AS874" s="69"/>
      <c r="AT874" s="69"/>
      <c r="AU874" s="69"/>
      <c r="AV874" s="69"/>
      <c r="AW874" s="69"/>
      <c r="AX874" s="69"/>
      <c r="AY874" s="69"/>
      <c r="AZ874" s="69"/>
      <c r="BA874" s="69"/>
      <c r="BB874" s="69"/>
      <c r="BC874" s="69"/>
      <c r="BD874" s="69"/>
      <c r="BE874" s="69"/>
      <c r="BF874" s="69"/>
      <c r="BG874" s="69"/>
      <c r="BH874" s="69"/>
      <c r="BI874" s="69"/>
      <c r="BJ874" s="69"/>
      <c r="BK874" s="69"/>
      <c r="BL874" s="69"/>
      <c r="BM874" s="69"/>
      <c r="BN874" s="69"/>
      <c r="BO874" s="69"/>
      <c r="BP874" s="69"/>
      <c r="BQ874" s="69"/>
      <c r="BR874" s="69"/>
      <c r="BS874" s="69"/>
      <c r="BT874" s="69"/>
      <c r="BU874" s="69"/>
      <c r="BV874" s="69"/>
      <c r="BW874" s="69"/>
      <c r="BX874" s="69"/>
      <c r="BY874" s="69"/>
      <c r="BZ874" s="69"/>
      <c r="CA874" s="69"/>
      <c r="CB874" s="69"/>
      <c r="CC874" s="69"/>
      <c r="CD874" s="69"/>
      <c r="CE874" s="69"/>
      <c r="CF874" s="69"/>
      <c r="CG874" s="69"/>
      <c r="CH874" s="69"/>
      <c r="CI874" s="69"/>
      <c r="CJ874" s="69"/>
      <c r="CK874" s="69"/>
      <c r="CL874" s="69"/>
      <c r="CM874" s="69"/>
      <c r="CN874" s="69"/>
      <c r="CO874" s="69"/>
      <c r="CP874" s="69"/>
      <c r="CQ874" s="69"/>
      <c r="CR874" s="69"/>
      <c r="CS874" s="69"/>
      <c r="CT874" s="69"/>
      <c r="CU874" s="69"/>
      <c r="CV874" s="69"/>
      <c r="CW874" s="69"/>
      <c r="CX874" s="69"/>
      <c r="CY874" s="69"/>
      <c r="CZ874" s="69"/>
      <c r="DA874" s="69"/>
    </row>
    <row r="875" spans="1:105" s="26" customFormat="1" ht="15" x14ac:dyDescent="0.25">
      <c r="A875" s="121"/>
      <c r="B875" s="222" t="s">
        <v>34</v>
      </c>
      <c r="C875" s="223"/>
      <c r="D875" s="224">
        <v>1.38</v>
      </c>
      <c r="E875" s="124">
        <v>1.38</v>
      </c>
      <c r="F875" s="224"/>
      <c r="G875" s="124"/>
      <c r="H875" s="224"/>
      <c r="I875" s="126"/>
      <c r="J875" s="133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  <c r="AA875" s="69"/>
      <c r="AB875" s="69"/>
      <c r="AC875" s="69"/>
      <c r="AD875" s="69"/>
      <c r="AE875" s="69"/>
      <c r="AF875" s="69"/>
      <c r="AG875" s="69"/>
      <c r="AH875" s="69"/>
      <c r="AI875" s="69"/>
      <c r="AJ875" s="69"/>
      <c r="AK875" s="69"/>
      <c r="AL875" s="69"/>
      <c r="AM875" s="69"/>
      <c r="AN875" s="69"/>
      <c r="AO875" s="69"/>
      <c r="AP875" s="69"/>
      <c r="AQ875" s="69"/>
      <c r="AR875" s="69"/>
      <c r="AS875" s="69"/>
      <c r="AT875" s="69"/>
      <c r="AU875" s="69"/>
      <c r="AV875" s="69"/>
      <c r="AW875" s="69"/>
      <c r="AX875" s="69"/>
      <c r="AY875" s="69"/>
      <c r="AZ875" s="69"/>
      <c r="BA875" s="69"/>
      <c r="BB875" s="69"/>
      <c r="BC875" s="69"/>
      <c r="BD875" s="69"/>
      <c r="BE875" s="69"/>
      <c r="BF875" s="69"/>
      <c r="BG875" s="69"/>
      <c r="BH875" s="69"/>
      <c r="BI875" s="69"/>
      <c r="BJ875" s="69"/>
      <c r="BK875" s="69"/>
      <c r="BL875" s="69"/>
      <c r="BM875" s="69"/>
      <c r="BN875" s="69"/>
      <c r="BO875" s="69"/>
      <c r="BP875" s="69"/>
      <c r="BQ875" s="69"/>
      <c r="BR875" s="69"/>
      <c r="BS875" s="69"/>
      <c r="BT875" s="69"/>
      <c r="BU875" s="69"/>
      <c r="BV875" s="69"/>
      <c r="BW875" s="69"/>
      <c r="BX875" s="69"/>
      <c r="BY875" s="69"/>
      <c r="BZ875" s="69"/>
      <c r="CA875" s="69"/>
      <c r="CB875" s="69"/>
      <c r="CC875" s="69"/>
      <c r="CD875" s="69"/>
      <c r="CE875" s="69"/>
      <c r="CF875" s="69"/>
      <c r="CG875" s="69"/>
      <c r="CH875" s="69"/>
      <c r="CI875" s="69"/>
      <c r="CJ875" s="69"/>
      <c r="CK875" s="69"/>
      <c r="CL875" s="69"/>
      <c r="CM875" s="69"/>
      <c r="CN875" s="69"/>
      <c r="CO875" s="69"/>
      <c r="CP875" s="69"/>
      <c r="CQ875" s="69"/>
      <c r="CR875" s="69"/>
      <c r="CS875" s="69"/>
      <c r="CT875" s="69"/>
      <c r="CU875" s="69"/>
      <c r="CV875" s="69"/>
      <c r="CW875" s="69"/>
      <c r="CX875" s="69"/>
      <c r="CY875" s="69"/>
      <c r="CZ875" s="69"/>
      <c r="DA875" s="69"/>
    </row>
    <row r="876" spans="1:105" s="26" customFormat="1" ht="15" x14ac:dyDescent="0.25">
      <c r="A876" s="121"/>
      <c r="B876" s="222" t="s">
        <v>17</v>
      </c>
      <c r="C876" s="223"/>
      <c r="D876" s="224">
        <v>11.2</v>
      </c>
      <c r="E876" s="124">
        <v>11.2</v>
      </c>
      <c r="F876" s="224"/>
      <c r="G876" s="124"/>
      <c r="H876" s="224"/>
      <c r="I876" s="126"/>
      <c r="J876" s="133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  <c r="AA876" s="69"/>
      <c r="AB876" s="69"/>
      <c r="AC876" s="69"/>
      <c r="AD876" s="69"/>
      <c r="AE876" s="69"/>
      <c r="AF876" s="69"/>
      <c r="AG876" s="69"/>
      <c r="AH876" s="69"/>
      <c r="AI876" s="69"/>
      <c r="AJ876" s="69"/>
      <c r="AK876" s="69"/>
      <c r="AL876" s="69"/>
      <c r="AM876" s="69"/>
      <c r="AN876" s="69"/>
      <c r="AO876" s="69"/>
      <c r="AP876" s="69"/>
      <c r="AQ876" s="69"/>
      <c r="AR876" s="69"/>
      <c r="AS876" s="69"/>
      <c r="AT876" s="69"/>
      <c r="AU876" s="69"/>
      <c r="AV876" s="69"/>
      <c r="AW876" s="69"/>
      <c r="AX876" s="69"/>
      <c r="AY876" s="69"/>
      <c r="AZ876" s="69"/>
      <c r="BA876" s="69"/>
      <c r="BB876" s="69"/>
      <c r="BC876" s="69"/>
      <c r="BD876" s="69"/>
      <c r="BE876" s="69"/>
      <c r="BF876" s="69"/>
      <c r="BG876" s="69"/>
      <c r="BH876" s="69"/>
      <c r="BI876" s="69"/>
      <c r="BJ876" s="69"/>
      <c r="BK876" s="69"/>
      <c r="BL876" s="69"/>
      <c r="BM876" s="69"/>
      <c r="BN876" s="69"/>
      <c r="BO876" s="69"/>
      <c r="BP876" s="69"/>
      <c r="BQ876" s="69"/>
      <c r="BR876" s="69"/>
      <c r="BS876" s="69"/>
      <c r="BT876" s="69"/>
      <c r="BU876" s="69"/>
      <c r="BV876" s="69"/>
      <c r="BW876" s="69"/>
      <c r="BX876" s="69"/>
      <c r="BY876" s="69"/>
      <c r="BZ876" s="69"/>
      <c r="CA876" s="69"/>
      <c r="CB876" s="69"/>
      <c r="CC876" s="69"/>
      <c r="CD876" s="69"/>
      <c r="CE876" s="69"/>
      <c r="CF876" s="69"/>
      <c r="CG876" s="69"/>
      <c r="CH876" s="69"/>
      <c r="CI876" s="69"/>
      <c r="CJ876" s="69"/>
      <c r="CK876" s="69"/>
      <c r="CL876" s="69"/>
      <c r="CM876" s="69"/>
      <c r="CN876" s="69"/>
      <c r="CO876" s="69"/>
      <c r="CP876" s="69"/>
      <c r="CQ876" s="69"/>
      <c r="CR876" s="69"/>
      <c r="CS876" s="69"/>
      <c r="CT876" s="69"/>
      <c r="CU876" s="69"/>
      <c r="CV876" s="69"/>
      <c r="CW876" s="69"/>
      <c r="CX876" s="69"/>
      <c r="CY876" s="69"/>
      <c r="CZ876" s="69"/>
      <c r="DA876" s="69"/>
    </row>
    <row r="877" spans="1:105" s="26" customFormat="1" ht="15" x14ac:dyDescent="0.25">
      <c r="A877" s="121"/>
      <c r="B877" s="312" t="s">
        <v>338</v>
      </c>
      <c r="C877" s="223"/>
      <c r="D877" s="224"/>
      <c r="E877" s="124"/>
      <c r="F877" s="224"/>
      <c r="G877" s="124"/>
      <c r="H877" s="224"/>
      <c r="I877" s="126"/>
      <c r="J877" s="133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  <c r="AA877" s="69"/>
      <c r="AB877" s="69"/>
      <c r="AC877" s="69"/>
      <c r="AD877" s="69"/>
      <c r="AE877" s="69"/>
      <c r="AF877" s="69"/>
      <c r="AG877" s="69"/>
      <c r="AH877" s="69"/>
      <c r="AI877" s="69"/>
      <c r="AJ877" s="69"/>
      <c r="AK877" s="69"/>
      <c r="AL877" s="69"/>
      <c r="AM877" s="69"/>
      <c r="AN877" s="69"/>
      <c r="AO877" s="69"/>
      <c r="AP877" s="69"/>
      <c r="AQ877" s="69"/>
      <c r="AR877" s="69"/>
      <c r="AS877" s="69"/>
      <c r="AT877" s="69"/>
      <c r="AU877" s="69"/>
      <c r="AV877" s="69"/>
      <c r="AW877" s="69"/>
      <c r="AX877" s="69"/>
      <c r="AY877" s="69"/>
      <c r="AZ877" s="69"/>
      <c r="BA877" s="69"/>
      <c r="BB877" s="69"/>
      <c r="BC877" s="69"/>
      <c r="BD877" s="69"/>
      <c r="BE877" s="69"/>
      <c r="BF877" s="69"/>
      <c r="BG877" s="69"/>
      <c r="BH877" s="69"/>
      <c r="BI877" s="69"/>
      <c r="BJ877" s="69"/>
      <c r="BK877" s="69"/>
      <c r="BL877" s="69"/>
      <c r="BM877" s="69"/>
      <c r="BN877" s="69"/>
      <c r="BO877" s="69"/>
      <c r="BP877" s="69"/>
      <c r="BQ877" s="69"/>
      <c r="BR877" s="69"/>
      <c r="BS877" s="69"/>
      <c r="BT877" s="69"/>
      <c r="BU877" s="69"/>
      <c r="BV877" s="69"/>
      <c r="BW877" s="69"/>
      <c r="BX877" s="69"/>
      <c r="BY877" s="69"/>
      <c r="BZ877" s="69"/>
      <c r="CA877" s="69"/>
      <c r="CB877" s="69"/>
      <c r="CC877" s="69"/>
      <c r="CD877" s="69"/>
      <c r="CE877" s="69"/>
      <c r="CF877" s="69"/>
      <c r="CG877" s="69"/>
      <c r="CH877" s="69"/>
      <c r="CI877" s="69"/>
      <c r="CJ877" s="69"/>
      <c r="CK877" s="69"/>
      <c r="CL877" s="69"/>
      <c r="CM877" s="69"/>
      <c r="CN877" s="69"/>
      <c r="CO877" s="69"/>
      <c r="CP877" s="69"/>
      <c r="CQ877" s="69"/>
      <c r="CR877" s="69"/>
      <c r="CS877" s="69"/>
      <c r="CT877" s="69"/>
      <c r="CU877" s="69"/>
      <c r="CV877" s="69"/>
      <c r="CW877" s="69"/>
      <c r="CX877" s="69"/>
      <c r="CY877" s="69"/>
      <c r="CZ877" s="69"/>
      <c r="DA877" s="69"/>
    </row>
    <row r="878" spans="1:105" s="26" customFormat="1" ht="15" x14ac:dyDescent="0.25">
      <c r="A878" s="121"/>
      <c r="B878" s="222" t="s">
        <v>66</v>
      </c>
      <c r="C878" s="223"/>
      <c r="D878" s="224">
        <v>18</v>
      </c>
      <c r="E878" s="124">
        <v>17.7</v>
      </c>
      <c r="F878" s="224"/>
      <c r="G878" s="124"/>
      <c r="H878" s="224"/>
      <c r="I878" s="126"/>
      <c r="J878" s="133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  <c r="AA878" s="69"/>
      <c r="AB878" s="69"/>
      <c r="AC878" s="69"/>
      <c r="AD878" s="69"/>
      <c r="AE878" s="69"/>
      <c r="AF878" s="69"/>
      <c r="AG878" s="69"/>
      <c r="AH878" s="69"/>
      <c r="AI878" s="69"/>
      <c r="AJ878" s="69"/>
      <c r="AK878" s="69"/>
      <c r="AL878" s="69"/>
      <c r="AM878" s="69"/>
      <c r="AN878" s="69"/>
      <c r="AO878" s="69"/>
      <c r="AP878" s="69"/>
      <c r="AQ878" s="69"/>
      <c r="AR878" s="69"/>
      <c r="AS878" s="69"/>
      <c r="AT878" s="69"/>
      <c r="AU878" s="69"/>
      <c r="AV878" s="69"/>
      <c r="AW878" s="69"/>
      <c r="AX878" s="69"/>
      <c r="AY878" s="69"/>
      <c r="AZ878" s="69"/>
      <c r="BA878" s="69"/>
      <c r="BB878" s="69"/>
      <c r="BC878" s="69"/>
      <c r="BD878" s="69"/>
      <c r="BE878" s="69"/>
      <c r="BF878" s="69"/>
      <c r="BG878" s="69"/>
      <c r="BH878" s="69"/>
      <c r="BI878" s="69"/>
      <c r="BJ878" s="69"/>
      <c r="BK878" s="69"/>
      <c r="BL878" s="69"/>
      <c r="BM878" s="69"/>
      <c r="BN878" s="69"/>
      <c r="BO878" s="69"/>
      <c r="BP878" s="69"/>
      <c r="BQ878" s="69"/>
      <c r="BR878" s="69"/>
      <c r="BS878" s="69"/>
      <c r="BT878" s="69"/>
      <c r="BU878" s="69"/>
      <c r="BV878" s="69"/>
      <c r="BW878" s="69"/>
      <c r="BX878" s="69"/>
      <c r="BY878" s="69"/>
      <c r="BZ878" s="69"/>
      <c r="CA878" s="69"/>
      <c r="CB878" s="69"/>
      <c r="CC878" s="69"/>
      <c r="CD878" s="69"/>
      <c r="CE878" s="69"/>
      <c r="CF878" s="69"/>
      <c r="CG878" s="69"/>
      <c r="CH878" s="69"/>
      <c r="CI878" s="69"/>
      <c r="CJ878" s="69"/>
      <c r="CK878" s="69"/>
      <c r="CL878" s="69"/>
      <c r="CM878" s="69"/>
      <c r="CN878" s="69"/>
      <c r="CO878" s="69"/>
      <c r="CP878" s="69"/>
      <c r="CQ878" s="69"/>
      <c r="CR878" s="69"/>
      <c r="CS878" s="69"/>
      <c r="CT878" s="69"/>
      <c r="CU878" s="69"/>
      <c r="CV878" s="69"/>
      <c r="CW878" s="69"/>
      <c r="CX878" s="69"/>
      <c r="CY878" s="69"/>
      <c r="CZ878" s="69"/>
      <c r="DA878" s="69"/>
    </row>
    <row r="879" spans="1:105" s="26" customFormat="1" ht="26.25" customHeight="1" x14ac:dyDescent="0.25">
      <c r="A879" s="121"/>
      <c r="B879" s="222" t="s">
        <v>36</v>
      </c>
      <c r="C879" s="223"/>
      <c r="D879" s="224">
        <v>10.38</v>
      </c>
      <c r="E879" s="124">
        <v>10.29</v>
      </c>
      <c r="F879" s="224"/>
      <c r="G879" s="124"/>
      <c r="H879" s="224"/>
      <c r="I879" s="126"/>
      <c r="J879" s="133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  <c r="AA879" s="69"/>
      <c r="AB879" s="69"/>
      <c r="AC879" s="69"/>
      <c r="AD879" s="69"/>
      <c r="AE879" s="69"/>
      <c r="AF879" s="69"/>
      <c r="AG879" s="69"/>
      <c r="AH879" s="69"/>
      <c r="AI879" s="69"/>
      <c r="AJ879" s="69"/>
      <c r="AK879" s="69"/>
      <c r="AL879" s="69"/>
      <c r="AM879" s="69"/>
      <c r="AN879" s="69"/>
      <c r="AO879" s="69"/>
      <c r="AP879" s="69"/>
      <c r="AQ879" s="69"/>
      <c r="AR879" s="69"/>
      <c r="AS879" s="69"/>
      <c r="AT879" s="69"/>
      <c r="AU879" s="69"/>
      <c r="AV879" s="69"/>
      <c r="AW879" s="69"/>
      <c r="AX879" s="69"/>
      <c r="AY879" s="69"/>
      <c r="AZ879" s="69"/>
      <c r="BA879" s="69"/>
      <c r="BB879" s="69"/>
      <c r="BC879" s="69"/>
      <c r="BD879" s="69"/>
      <c r="BE879" s="69"/>
      <c r="BF879" s="69"/>
      <c r="BG879" s="69"/>
      <c r="BH879" s="69"/>
      <c r="BI879" s="69"/>
      <c r="BJ879" s="69"/>
      <c r="BK879" s="69"/>
      <c r="BL879" s="69"/>
      <c r="BM879" s="69"/>
      <c r="BN879" s="69"/>
      <c r="BO879" s="69"/>
      <c r="BP879" s="69"/>
      <c r="BQ879" s="69"/>
      <c r="BR879" s="69"/>
      <c r="BS879" s="69"/>
      <c r="BT879" s="69"/>
      <c r="BU879" s="69"/>
      <c r="BV879" s="69"/>
      <c r="BW879" s="69"/>
      <c r="BX879" s="69"/>
      <c r="BY879" s="69"/>
      <c r="BZ879" s="69"/>
      <c r="CA879" s="69"/>
      <c r="CB879" s="69"/>
      <c r="CC879" s="69"/>
      <c r="CD879" s="69"/>
      <c r="CE879" s="69"/>
      <c r="CF879" s="69"/>
      <c r="CG879" s="69"/>
      <c r="CH879" s="69"/>
      <c r="CI879" s="69"/>
      <c r="CJ879" s="69"/>
      <c r="CK879" s="69"/>
      <c r="CL879" s="69"/>
      <c r="CM879" s="69"/>
      <c r="CN879" s="69"/>
      <c r="CO879" s="69"/>
      <c r="CP879" s="69"/>
      <c r="CQ879" s="69"/>
      <c r="CR879" s="69"/>
      <c r="CS879" s="69"/>
      <c r="CT879" s="69"/>
      <c r="CU879" s="69"/>
      <c r="CV879" s="69"/>
      <c r="CW879" s="69"/>
      <c r="CX879" s="69"/>
      <c r="CY879" s="69"/>
      <c r="CZ879" s="69"/>
      <c r="DA879" s="69"/>
    </row>
    <row r="880" spans="1:105" s="26" customFormat="1" ht="15" x14ac:dyDescent="0.25">
      <c r="A880" s="121"/>
      <c r="B880" s="222" t="s">
        <v>20</v>
      </c>
      <c r="C880" s="223"/>
      <c r="D880" s="224">
        <v>1.2</v>
      </c>
      <c r="E880" s="124">
        <v>1.2</v>
      </c>
      <c r="F880" s="224"/>
      <c r="G880" s="124"/>
      <c r="H880" s="224"/>
      <c r="I880" s="126"/>
      <c r="J880" s="133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  <c r="AA880" s="69"/>
      <c r="AB880" s="69"/>
      <c r="AC880" s="69"/>
      <c r="AD880" s="69"/>
      <c r="AE880" s="69"/>
      <c r="AF880" s="69"/>
      <c r="AG880" s="69"/>
      <c r="AH880" s="69"/>
      <c r="AI880" s="69"/>
      <c r="AJ880" s="69"/>
      <c r="AK880" s="69"/>
      <c r="AL880" s="69"/>
      <c r="AM880" s="69"/>
      <c r="AN880" s="69"/>
      <c r="AO880" s="69"/>
      <c r="AP880" s="69"/>
      <c r="AQ880" s="69"/>
      <c r="AR880" s="69"/>
      <c r="AS880" s="69"/>
      <c r="AT880" s="69"/>
      <c r="AU880" s="69"/>
      <c r="AV880" s="69"/>
      <c r="AW880" s="69"/>
      <c r="AX880" s="69"/>
      <c r="AY880" s="69"/>
      <c r="AZ880" s="69"/>
      <c r="BA880" s="69"/>
      <c r="BB880" s="69"/>
      <c r="BC880" s="69"/>
      <c r="BD880" s="69"/>
      <c r="BE880" s="69"/>
      <c r="BF880" s="69"/>
      <c r="BG880" s="69"/>
      <c r="BH880" s="69"/>
      <c r="BI880" s="69"/>
      <c r="BJ880" s="69"/>
      <c r="BK880" s="69"/>
      <c r="BL880" s="69"/>
      <c r="BM880" s="69"/>
      <c r="BN880" s="69"/>
      <c r="BO880" s="69"/>
      <c r="BP880" s="69"/>
      <c r="BQ880" s="69"/>
      <c r="BR880" s="69"/>
      <c r="BS880" s="69"/>
      <c r="BT880" s="69"/>
      <c r="BU880" s="69"/>
      <c r="BV880" s="69"/>
      <c r="BW880" s="69"/>
      <c r="BX880" s="69"/>
      <c r="BY880" s="69"/>
      <c r="BZ880" s="69"/>
      <c r="CA880" s="69"/>
      <c r="CB880" s="69"/>
      <c r="CC880" s="69"/>
      <c r="CD880" s="69"/>
      <c r="CE880" s="69"/>
      <c r="CF880" s="69"/>
      <c r="CG880" s="69"/>
      <c r="CH880" s="69"/>
      <c r="CI880" s="69"/>
      <c r="CJ880" s="69"/>
      <c r="CK880" s="69"/>
      <c r="CL880" s="69"/>
      <c r="CM880" s="69"/>
      <c r="CN880" s="69"/>
      <c r="CO880" s="69"/>
      <c r="CP880" s="69"/>
      <c r="CQ880" s="69"/>
      <c r="CR880" s="69"/>
      <c r="CS880" s="69"/>
      <c r="CT880" s="69"/>
      <c r="CU880" s="69"/>
      <c r="CV880" s="69"/>
      <c r="CW880" s="69"/>
      <c r="CX880" s="69"/>
      <c r="CY880" s="69"/>
      <c r="CZ880" s="69"/>
      <c r="DA880" s="69"/>
    </row>
    <row r="881" spans="1:153" s="26" customFormat="1" ht="15" x14ac:dyDescent="0.25">
      <c r="A881" s="121"/>
      <c r="B881" s="222" t="s">
        <v>51</v>
      </c>
      <c r="C881" s="223"/>
      <c r="D881" s="224">
        <v>1.4</v>
      </c>
      <c r="E881" s="124">
        <v>1.4</v>
      </c>
      <c r="F881" s="224"/>
      <c r="G881" s="124"/>
      <c r="H881" s="224"/>
      <c r="I881" s="126"/>
      <c r="J881" s="133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  <c r="AA881" s="69"/>
      <c r="AB881" s="69"/>
      <c r="AC881" s="69"/>
      <c r="AD881" s="69"/>
      <c r="AE881" s="69"/>
      <c r="AF881" s="69"/>
      <c r="AG881" s="69"/>
      <c r="AH881" s="69"/>
      <c r="AI881" s="69"/>
      <c r="AJ881" s="69"/>
      <c r="AK881" s="69"/>
      <c r="AL881" s="69"/>
      <c r="AM881" s="69"/>
      <c r="AN881" s="69"/>
      <c r="AO881" s="69"/>
      <c r="AP881" s="69"/>
      <c r="AQ881" s="69"/>
      <c r="AR881" s="69"/>
      <c r="AS881" s="69"/>
      <c r="AT881" s="69"/>
      <c r="AU881" s="69"/>
      <c r="AV881" s="69"/>
      <c r="AW881" s="69"/>
      <c r="AX881" s="69"/>
      <c r="AY881" s="69"/>
      <c r="AZ881" s="69"/>
      <c r="BA881" s="69"/>
      <c r="BB881" s="69"/>
      <c r="BC881" s="69"/>
      <c r="BD881" s="69"/>
      <c r="BE881" s="69"/>
      <c r="BF881" s="69"/>
      <c r="BG881" s="69"/>
      <c r="BH881" s="69"/>
      <c r="BI881" s="69"/>
      <c r="BJ881" s="69"/>
      <c r="BK881" s="69"/>
      <c r="BL881" s="69"/>
      <c r="BM881" s="69"/>
      <c r="BN881" s="69"/>
      <c r="BO881" s="69"/>
      <c r="BP881" s="69"/>
      <c r="BQ881" s="69"/>
      <c r="BR881" s="69"/>
      <c r="BS881" s="69"/>
      <c r="BT881" s="69"/>
      <c r="BU881" s="69"/>
      <c r="BV881" s="69"/>
      <c r="BW881" s="69"/>
      <c r="BX881" s="69"/>
      <c r="BY881" s="69"/>
      <c r="BZ881" s="69"/>
      <c r="CA881" s="69"/>
      <c r="CB881" s="69"/>
      <c r="CC881" s="69"/>
      <c r="CD881" s="69"/>
      <c r="CE881" s="69"/>
      <c r="CF881" s="69"/>
      <c r="CG881" s="69"/>
      <c r="CH881" s="69"/>
      <c r="CI881" s="69"/>
      <c r="CJ881" s="69"/>
      <c r="CK881" s="69"/>
      <c r="CL881" s="69"/>
      <c r="CM881" s="69"/>
      <c r="CN881" s="69"/>
      <c r="CO881" s="69"/>
      <c r="CP881" s="69"/>
      <c r="CQ881" s="69"/>
      <c r="CR881" s="69"/>
      <c r="CS881" s="69"/>
      <c r="CT881" s="69"/>
      <c r="CU881" s="69"/>
      <c r="CV881" s="69"/>
      <c r="CW881" s="69"/>
      <c r="CX881" s="69"/>
      <c r="CY881" s="69"/>
      <c r="CZ881" s="69"/>
      <c r="DA881" s="69"/>
    </row>
    <row r="882" spans="1:153" s="26" customFormat="1" ht="15" x14ac:dyDescent="0.25">
      <c r="A882" s="121"/>
      <c r="B882" s="222" t="s">
        <v>43</v>
      </c>
      <c r="C882" s="223"/>
      <c r="D882" s="224">
        <v>0.6</v>
      </c>
      <c r="E882" s="124">
        <v>0.6</v>
      </c>
      <c r="F882" s="224"/>
      <c r="G882" s="124"/>
      <c r="H882" s="224"/>
      <c r="I882" s="126"/>
      <c r="J882" s="133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  <c r="AA882" s="69"/>
      <c r="AB882" s="69"/>
      <c r="AC882" s="69"/>
      <c r="AD882" s="69"/>
      <c r="AE882" s="69"/>
      <c r="AF882" s="69"/>
      <c r="AG882" s="69"/>
      <c r="AH882" s="69"/>
      <c r="AI882" s="69"/>
      <c r="AJ882" s="69"/>
      <c r="AK882" s="69"/>
      <c r="AL882" s="69"/>
      <c r="AM882" s="69"/>
      <c r="AN882" s="69"/>
      <c r="AO882" s="69"/>
      <c r="AP882" s="69"/>
      <c r="AQ882" s="69"/>
      <c r="AR882" s="69"/>
      <c r="AS882" s="69"/>
      <c r="AT882" s="69"/>
      <c r="AU882" s="69"/>
      <c r="AV882" s="69"/>
      <c r="AW882" s="69"/>
      <c r="AX882" s="69"/>
      <c r="AY882" s="69"/>
      <c r="AZ882" s="69"/>
      <c r="BA882" s="69"/>
      <c r="BB882" s="69"/>
      <c r="BC882" s="69"/>
      <c r="BD882" s="69"/>
      <c r="BE882" s="69"/>
      <c r="BF882" s="69"/>
      <c r="BG882" s="69"/>
      <c r="BH882" s="69"/>
      <c r="BI882" s="69"/>
      <c r="BJ882" s="69"/>
      <c r="BK882" s="69"/>
      <c r="BL882" s="69"/>
      <c r="BM882" s="69"/>
      <c r="BN882" s="69"/>
      <c r="BO882" s="69"/>
      <c r="BP882" s="69"/>
      <c r="BQ882" s="69"/>
      <c r="BR882" s="69"/>
      <c r="BS882" s="69"/>
      <c r="BT882" s="69"/>
      <c r="BU882" s="69"/>
      <c r="BV882" s="69"/>
      <c r="BW882" s="69"/>
      <c r="BX882" s="69"/>
      <c r="BY882" s="69"/>
      <c r="BZ882" s="69"/>
      <c r="CA882" s="69"/>
      <c r="CB882" s="69"/>
      <c r="CC882" s="69"/>
      <c r="CD882" s="69"/>
      <c r="CE882" s="69"/>
      <c r="CF882" s="69"/>
      <c r="CG882" s="69"/>
      <c r="CH882" s="69"/>
      <c r="CI882" s="69"/>
      <c r="CJ882" s="69"/>
      <c r="CK882" s="69"/>
      <c r="CL882" s="69"/>
      <c r="CM882" s="69"/>
      <c r="CN882" s="69"/>
      <c r="CO882" s="69"/>
      <c r="CP882" s="69"/>
      <c r="CQ882" s="69"/>
      <c r="CR882" s="69"/>
      <c r="CS882" s="69"/>
      <c r="CT882" s="69"/>
      <c r="CU882" s="69"/>
      <c r="CV882" s="69"/>
      <c r="CW882" s="69"/>
      <c r="CX882" s="69"/>
      <c r="CY882" s="69"/>
      <c r="CZ882" s="69"/>
      <c r="DA882" s="69"/>
    </row>
    <row r="883" spans="1:153" s="38" customFormat="1" ht="15" x14ac:dyDescent="0.25">
      <c r="A883" s="121" t="s">
        <v>251</v>
      </c>
      <c r="B883" s="122"/>
      <c r="C883" s="123">
        <v>110</v>
      </c>
      <c r="D883" s="125"/>
      <c r="E883" s="124"/>
      <c r="F883" s="125">
        <v>2.5</v>
      </c>
      <c r="G883" s="124">
        <v>2.75</v>
      </c>
      <c r="H883" s="125">
        <v>4</v>
      </c>
      <c r="I883" s="124">
        <v>51</v>
      </c>
      <c r="J883" s="133" t="s">
        <v>252</v>
      </c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  <c r="AA883" s="96"/>
      <c r="AB883" s="96"/>
      <c r="AC883" s="96"/>
      <c r="AD883" s="96"/>
      <c r="AE883" s="96"/>
      <c r="AF883" s="96"/>
      <c r="AG883" s="96"/>
      <c r="AH883" s="96"/>
      <c r="AI883" s="96"/>
      <c r="AJ883" s="96"/>
      <c r="AK883" s="96"/>
      <c r="AL883" s="96"/>
      <c r="AM883" s="96"/>
      <c r="AN883" s="96"/>
      <c r="AO883" s="96"/>
      <c r="AP883" s="96"/>
      <c r="AQ883" s="96"/>
      <c r="AR883" s="96"/>
      <c r="AS883" s="96"/>
      <c r="AT883" s="96"/>
      <c r="AU883" s="96"/>
      <c r="AV883" s="96"/>
      <c r="AW883" s="96"/>
      <c r="AX883" s="96"/>
      <c r="AY883" s="96"/>
      <c r="AZ883" s="96"/>
      <c r="BA883" s="96"/>
      <c r="BB883" s="96"/>
      <c r="BC883" s="96"/>
      <c r="BD883" s="96"/>
      <c r="BE883" s="96"/>
      <c r="BF883" s="96"/>
      <c r="BG883" s="96"/>
      <c r="BH883" s="96"/>
      <c r="BI883" s="96"/>
      <c r="BJ883" s="96"/>
      <c r="BK883" s="96"/>
      <c r="BL883" s="96"/>
      <c r="BM883" s="96"/>
      <c r="BN883" s="96"/>
      <c r="BO883" s="96"/>
      <c r="BP883" s="96"/>
      <c r="BQ883" s="96"/>
      <c r="BR883" s="96"/>
      <c r="BS883" s="96"/>
      <c r="BT883" s="96"/>
      <c r="BU883" s="96"/>
      <c r="BV883" s="96"/>
      <c r="BW883" s="96"/>
      <c r="BX883" s="96"/>
      <c r="BY883" s="96"/>
      <c r="BZ883" s="96"/>
      <c r="CA883" s="96"/>
      <c r="CB883" s="96"/>
      <c r="CC883" s="96"/>
      <c r="CD883" s="96"/>
      <c r="CE883" s="96"/>
      <c r="CF883" s="96"/>
      <c r="CG883" s="96"/>
      <c r="CH883" s="96"/>
      <c r="CI883" s="96"/>
      <c r="CJ883" s="96"/>
      <c r="CK883" s="96"/>
      <c r="CL883" s="96"/>
      <c r="CM883" s="96"/>
      <c r="CN883" s="96"/>
      <c r="CO883" s="96"/>
      <c r="CP883" s="96"/>
      <c r="CQ883" s="96"/>
      <c r="CR883" s="96"/>
      <c r="CS883" s="96"/>
      <c r="CT883" s="96"/>
      <c r="CU883" s="96"/>
      <c r="CV883" s="96"/>
      <c r="CW883" s="96"/>
      <c r="CX883" s="96"/>
      <c r="CY883" s="96"/>
      <c r="CZ883" s="96"/>
      <c r="DA883" s="96"/>
    </row>
    <row r="884" spans="1:153" s="38" customFormat="1" ht="15" x14ac:dyDescent="0.25">
      <c r="A884" s="121"/>
      <c r="B884" s="122" t="s">
        <v>57</v>
      </c>
      <c r="C884" s="123"/>
      <c r="D884" s="125">
        <v>115.9</v>
      </c>
      <c r="E884" s="124">
        <v>110</v>
      </c>
      <c r="F884" s="126"/>
      <c r="G884" s="124"/>
      <c r="H884" s="125"/>
      <c r="I884" s="126"/>
      <c r="J884" s="248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  <c r="AA884" s="96"/>
      <c r="AB884" s="96"/>
      <c r="AC884" s="96"/>
      <c r="AD884" s="96"/>
      <c r="AE884" s="96"/>
      <c r="AF884" s="96"/>
      <c r="AG884" s="96"/>
      <c r="AH884" s="96"/>
      <c r="AI884" s="96"/>
      <c r="AJ884" s="96"/>
      <c r="AK884" s="96"/>
      <c r="AL884" s="96"/>
      <c r="AM884" s="96"/>
      <c r="AN884" s="96"/>
      <c r="AO884" s="96"/>
      <c r="AP884" s="96"/>
      <c r="AQ884" s="96"/>
      <c r="AR884" s="96"/>
      <c r="AS884" s="96"/>
      <c r="AT884" s="96"/>
      <c r="AU884" s="96"/>
      <c r="AV884" s="96"/>
      <c r="AW884" s="96"/>
      <c r="AX884" s="96"/>
      <c r="AY884" s="96"/>
      <c r="AZ884" s="96"/>
      <c r="BA884" s="96"/>
      <c r="BB884" s="96"/>
      <c r="BC884" s="96"/>
      <c r="BD884" s="96"/>
      <c r="BE884" s="96"/>
      <c r="BF884" s="96"/>
      <c r="BG884" s="96"/>
      <c r="BH884" s="96"/>
      <c r="BI884" s="96"/>
      <c r="BJ884" s="96"/>
      <c r="BK884" s="96"/>
      <c r="BL884" s="96"/>
      <c r="BM884" s="96"/>
      <c r="BN884" s="96"/>
      <c r="BO884" s="96"/>
      <c r="BP884" s="96"/>
      <c r="BQ884" s="96"/>
      <c r="BR884" s="96"/>
      <c r="BS884" s="96"/>
      <c r="BT884" s="96"/>
      <c r="BU884" s="96"/>
      <c r="BV884" s="96"/>
      <c r="BW884" s="96"/>
      <c r="BX884" s="96"/>
      <c r="BY884" s="96"/>
      <c r="BZ884" s="96"/>
      <c r="CA884" s="96"/>
      <c r="CB884" s="96"/>
      <c r="CC884" s="96"/>
      <c r="CD884" s="96"/>
      <c r="CE884" s="96"/>
      <c r="CF884" s="96"/>
      <c r="CG884" s="96"/>
      <c r="CH884" s="96"/>
      <c r="CI884" s="96"/>
      <c r="CJ884" s="96"/>
      <c r="CK884" s="96"/>
      <c r="CL884" s="96"/>
      <c r="CM884" s="96"/>
      <c r="CN884" s="96"/>
      <c r="CO884" s="96"/>
      <c r="CP884" s="96"/>
      <c r="CQ884" s="96"/>
      <c r="CR884" s="96"/>
      <c r="CS884" s="96"/>
      <c r="CT884" s="96"/>
      <c r="CU884" s="96"/>
      <c r="CV884" s="96"/>
      <c r="CW884" s="96"/>
      <c r="CX884" s="96"/>
      <c r="CY884" s="96"/>
      <c r="CZ884" s="96"/>
      <c r="DA884" s="96"/>
    </row>
    <row r="885" spans="1:153" s="31" customFormat="1" x14ac:dyDescent="0.25">
      <c r="A885" s="85" t="s">
        <v>214</v>
      </c>
      <c r="B885" s="72"/>
      <c r="C885" s="86">
        <v>140</v>
      </c>
      <c r="D885" s="88"/>
      <c r="E885" s="89"/>
      <c r="F885" s="87">
        <v>8.5</v>
      </c>
      <c r="G885" s="88">
        <v>8.68</v>
      </c>
      <c r="H885" s="88">
        <v>13.6</v>
      </c>
      <c r="I885" s="87">
        <v>167</v>
      </c>
      <c r="J885" s="110" t="s">
        <v>216</v>
      </c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  <c r="AA885" s="96"/>
      <c r="AB885" s="96"/>
      <c r="AC885" s="96"/>
      <c r="AD885" s="96"/>
      <c r="AE885" s="96"/>
      <c r="AF885" s="96"/>
      <c r="AG885" s="96"/>
      <c r="AH885" s="96"/>
      <c r="AI885" s="96"/>
      <c r="AJ885" s="96"/>
      <c r="AK885" s="96"/>
      <c r="AL885" s="96"/>
      <c r="AM885" s="96"/>
      <c r="AN885" s="96"/>
      <c r="AO885" s="96"/>
      <c r="AP885" s="96"/>
      <c r="AQ885" s="96"/>
      <c r="AR885" s="96"/>
      <c r="AS885" s="96"/>
      <c r="AT885" s="96"/>
      <c r="AU885" s="96"/>
      <c r="AV885" s="96"/>
      <c r="AW885" s="96"/>
      <c r="AX885" s="96"/>
      <c r="AY885" s="96"/>
      <c r="AZ885" s="96"/>
      <c r="BA885" s="96"/>
      <c r="BB885" s="96"/>
      <c r="BC885" s="96"/>
      <c r="BD885" s="96"/>
      <c r="BE885" s="96"/>
      <c r="BF885" s="96"/>
      <c r="BG885" s="96"/>
      <c r="BH885" s="96"/>
      <c r="BI885" s="96"/>
      <c r="BJ885" s="96"/>
      <c r="BK885" s="96"/>
      <c r="BL885" s="96"/>
      <c r="BM885" s="96"/>
      <c r="BN885" s="96"/>
      <c r="BO885" s="96"/>
      <c r="BP885" s="96"/>
      <c r="BQ885" s="96"/>
      <c r="BR885" s="96"/>
      <c r="BS885" s="96"/>
      <c r="BT885" s="96"/>
      <c r="BU885" s="96"/>
      <c r="BV885" s="96"/>
      <c r="BW885" s="96"/>
      <c r="BX885" s="96"/>
      <c r="BY885" s="96"/>
      <c r="BZ885" s="96"/>
      <c r="CA885" s="96"/>
      <c r="CB885" s="96"/>
      <c r="CC885" s="96"/>
      <c r="CD885" s="96"/>
      <c r="CE885" s="96"/>
      <c r="CF885" s="96"/>
      <c r="CG885" s="96"/>
      <c r="CH885" s="96"/>
      <c r="CI885" s="96"/>
      <c r="CJ885" s="96"/>
      <c r="CK885" s="96"/>
      <c r="CL885" s="96"/>
      <c r="CM885" s="96"/>
      <c r="CN885" s="96"/>
      <c r="CO885" s="96"/>
      <c r="CP885" s="96"/>
      <c r="CQ885" s="96"/>
      <c r="CR885" s="96"/>
      <c r="CS885" s="96"/>
      <c r="CT885" s="96"/>
      <c r="CU885" s="96"/>
      <c r="CV885" s="96"/>
      <c r="CW885" s="96"/>
      <c r="CX885" s="96"/>
      <c r="CY885" s="96"/>
      <c r="CZ885" s="96"/>
      <c r="DA885" s="96"/>
      <c r="DB885" s="27"/>
      <c r="DC885" s="27"/>
      <c r="DD885" s="27"/>
      <c r="DE885" s="27"/>
      <c r="DF885" s="27"/>
      <c r="DG885" s="27"/>
      <c r="DH885" s="27"/>
      <c r="DI885" s="27"/>
      <c r="DJ885" s="27"/>
      <c r="DK885" s="27"/>
      <c r="DL885" s="27"/>
      <c r="DM885" s="27"/>
      <c r="DN885" s="27"/>
      <c r="DO885" s="27"/>
      <c r="DP885" s="27"/>
      <c r="DQ885" s="27"/>
      <c r="DR885" s="27"/>
      <c r="DS885" s="27"/>
      <c r="DT885" s="27"/>
      <c r="DU885" s="27"/>
      <c r="DV885" s="27"/>
      <c r="DW885" s="27"/>
      <c r="DX885" s="27"/>
      <c r="DY885" s="27"/>
      <c r="DZ885" s="27"/>
      <c r="EA885" s="27"/>
      <c r="EB885" s="27"/>
      <c r="EC885" s="27"/>
      <c r="ED885" s="27"/>
      <c r="EE885" s="27"/>
      <c r="EF885" s="27"/>
      <c r="EG885" s="27"/>
      <c r="EH885" s="27"/>
      <c r="EI885" s="27"/>
      <c r="EJ885" s="27"/>
      <c r="EK885" s="27"/>
      <c r="EL885" s="27"/>
      <c r="EM885" s="27"/>
      <c r="EN885" s="27"/>
      <c r="EO885" s="27"/>
      <c r="EP885" s="27"/>
      <c r="EQ885" s="27"/>
      <c r="ER885" s="27"/>
      <c r="ES885" s="27"/>
      <c r="ET885" s="27"/>
      <c r="EU885" s="27"/>
      <c r="EV885" s="27"/>
      <c r="EW885" s="27"/>
    </row>
    <row r="886" spans="1:153" s="31" customFormat="1" x14ac:dyDescent="0.25">
      <c r="A886" s="85"/>
      <c r="B886" s="72" t="s">
        <v>51</v>
      </c>
      <c r="C886" s="86"/>
      <c r="D886" s="88">
        <v>105</v>
      </c>
      <c r="E886" s="89">
        <v>105</v>
      </c>
      <c r="F886" s="87"/>
      <c r="G886" s="88"/>
      <c r="H886" s="88"/>
      <c r="I886" s="74"/>
      <c r="J886" s="110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  <c r="AA886" s="96"/>
      <c r="AB886" s="96"/>
      <c r="AC886" s="96"/>
      <c r="AD886" s="96"/>
      <c r="AE886" s="96"/>
      <c r="AF886" s="96"/>
      <c r="AG886" s="96"/>
      <c r="AH886" s="96"/>
      <c r="AI886" s="96"/>
      <c r="AJ886" s="96"/>
      <c r="AK886" s="96"/>
      <c r="AL886" s="96"/>
      <c r="AM886" s="96"/>
      <c r="AN886" s="96"/>
      <c r="AO886" s="96"/>
      <c r="AP886" s="96"/>
      <c r="AQ886" s="96"/>
      <c r="AR886" s="96"/>
      <c r="AS886" s="96"/>
      <c r="AT886" s="96"/>
      <c r="AU886" s="96"/>
      <c r="AV886" s="96"/>
      <c r="AW886" s="96"/>
      <c r="AX886" s="96"/>
      <c r="AY886" s="96"/>
      <c r="AZ886" s="96"/>
      <c r="BA886" s="96"/>
      <c r="BB886" s="96"/>
      <c r="BC886" s="96"/>
      <c r="BD886" s="96"/>
      <c r="BE886" s="96"/>
      <c r="BF886" s="96"/>
      <c r="BG886" s="96"/>
      <c r="BH886" s="96"/>
      <c r="BI886" s="96"/>
      <c r="BJ886" s="96"/>
      <c r="BK886" s="96"/>
      <c r="BL886" s="96"/>
      <c r="BM886" s="96"/>
      <c r="BN886" s="96"/>
      <c r="BO886" s="96"/>
      <c r="BP886" s="96"/>
      <c r="BQ886" s="96"/>
      <c r="BR886" s="96"/>
      <c r="BS886" s="96"/>
      <c r="BT886" s="96"/>
      <c r="BU886" s="96"/>
      <c r="BV886" s="96"/>
      <c r="BW886" s="96"/>
      <c r="BX886" s="96"/>
      <c r="BY886" s="96"/>
      <c r="BZ886" s="96"/>
      <c r="CA886" s="96"/>
      <c r="CB886" s="96"/>
      <c r="CC886" s="96"/>
      <c r="CD886" s="96"/>
      <c r="CE886" s="96"/>
      <c r="CF886" s="96"/>
      <c r="CG886" s="96"/>
      <c r="CH886" s="96"/>
      <c r="CI886" s="96"/>
      <c r="CJ886" s="96"/>
      <c r="CK886" s="96"/>
      <c r="CL886" s="96"/>
      <c r="CM886" s="96"/>
      <c r="CN886" s="96"/>
      <c r="CO886" s="96"/>
      <c r="CP886" s="96"/>
      <c r="CQ886" s="96"/>
      <c r="CR886" s="96"/>
      <c r="CS886" s="96"/>
      <c r="CT886" s="96"/>
      <c r="CU886" s="96"/>
      <c r="CV886" s="96"/>
      <c r="CW886" s="96"/>
      <c r="CX886" s="96"/>
      <c r="CY886" s="96"/>
      <c r="CZ886" s="96"/>
      <c r="DA886" s="96"/>
      <c r="DB886" s="27"/>
      <c r="DC886" s="27"/>
      <c r="DD886" s="27"/>
      <c r="DE886" s="27"/>
      <c r="DF886" s="27"/>
      <c r="DG886" s="27"/>
      <c r="DH886" s="27"/>
      <c r="DI886" s="27"/>
      <c r="DJ886" s="27"/>
      <c r="DK886" s="27"/>
      <c r="DL886" s="27"/>
      <c r="DM886" s="27"/>
      <c r="DN886" s="27"/>
      <c r="DO886" s="27"/>
      <c r="DP886" s="27"/>
      <c r="DQ886" s="27"/>
      <c r="DR886" s="27"/>
      <c r="DS886" s="27"/>
      <c r="DT886" s="27"/>
      <c r="DU886" s="27"/>
      <c r="DV886" s="27"/>
      <c r="DW886" s="27"/>
      <c r="DX886" s="27"/>
      <c r="DY886" s="27"/>
      <c r="DZ886" s="27"/>
      <c r="EA886" s="27"/>
      <c r="EB886" s="27"/>
      <c r="EC886" s="27"/>
      <c r="ED886" s="27"/>
      <c r="EE886" s="27"/>
      <c r="EF886" s="27"/>
      <c r="EG886" s="27"/>
      <c r="EH886" s="27"/>
      <c r="EI886" s="27"/>
      <c r="EJ886" s="27"/>
      <c r="EK886" s="27"/>
      <c r="EL886" s="27"/>
      <c r="EM886" s="27"/>
      <c r="EN886" s="27"/>
      <c r="EO886" s="27"/>
      <c r="EP886" s="27"/>
      <c r="EQ886" s="27"/>
      <c r="ER886" s="27"/>
      <c r="ES886" s="27"/>
      <c r="ET886" s="27"/>
      <c r="EU886" s="27"/>
      <c r="EV886" s="27"/>
      <c r="EW886" s="27"/>
    </row>
    <row r="887" spans="1:153" s="31" customFormat="1" x14ac:dyDescent="0.25">
      <c r="A887" s="85"/>
      <c r="B887" s="72" t="s">
        <v>16</v>
      </c>
      <c r="C887" s="86"/>
      <c r="D887" s="88">
        <v>40</v>
      </c>
      <c r="E887" s="89">
        <v>40</v>
      </c>
      <c r="F887" s="87"/>
      <c r="G887" s="88"/>
      <c r="H887" s="88"/>
      <c r="I887" s="74"/>
      <c r="J887" s="110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  <c r="AA887" s="96"/>
      <c r="AB887" s="96"/>
      <c r="AC887" s="96"/>
      <c r="AD887" s="96"/>
      <c r="AE887" s="96"/>
      <c r="AF887" s="96"/>
      <c r="AG887" s="96"/>
      <c r="AH887" s="96"/>
      <c r="AI887" s="96"/>
      <c r="AJ887" s="96"/>
      <c r="AK887" s="96"/>
      <c r="AL887" s="96"/>
      <c r="AM887" s="96"/>
      <c r="AN887" s="96"/>
      <c r="AO887" s="96"/>
      <c r="AP887" s="96"/>
      <c r="AQ887" s="96"/>
      <c r="AR887" s="96"/>
      <c r="AS887" s="96"/>
      <c r="AT887" s="96"/>
      <c r="AU887" s="96"/>
      <c r="AV887" s="96"/>
      <c r="AW887" s="96"/>
      <c r="AX887" s="96"/>
      <c r="AY887" s="96"/>
      <c r="AZ887" s="96"/>
      <c r="BA887" s="96"/>
      <c r="BB887" s="96"/>
      <c r="BC887" s="96"/>
      <c r="BD887" s="96"/>
      <c r="BE887" s="96"/>
      <c r="BF887" s="96"/>
      <c r="BG887" s="96"/>
      <c r="BH887" s="96"/>
      <c r="BI887" s="96"/>
      <c r="BJ887" s="96"/>
      <c r="BK887" s="96"/>
      <c r="BL887" s="96"/>
      <c r="BM887" s="96"/>
      <c r="BN887" s="96"/>
      <c r="BO887" s="96"/>
      <c r="BP887" s="96"/>
      <c r="BQ887" s="96"/>
      <c r="BR887" s="96"/>
      <c r="BS887" s="96"/>
      <c r="BT887" s="96"/>
      <c r="BU887" s="96"/>
      <c r="BV887" s="96"/>
      <c r="BW887" s="96"/>
      <c r="BX887" s="96"/>
      <c r="BY887" s="96"/>
      <c r="BZ887" s="96"/>
      <c r="CA887" s="96"/>
      <c r="CB887" s="96"/>
      <c r="CC887" s="96"/>
      <c r="CD887" s="96"/>
      <c r="CE887" s="96"/>
      <c r="CF887" s="96"/>
      <c r="CG887" s="96"/>
      <c r="CH887" s="96"/>
      <c r="CI887" s="96"/>
      <c r="CJ887" s="96"/>
      <c r="CK887" s="96"/>
      <c r="CL887" s="96"/>
      <c r="CM887" s="96"/>
      <c r="CN887" s="96"/>
      <c r="CO887" s="96"/>
      <c r="CP887" s="96"/>
      <c r="CQ887" s="96"/>
      <c r="CR887" s="96"/>
      <c r="CS887" s="96"/>
      <c r="CT887" s="96"/>
      <c r="CU887" s="96"/>
      <c r="CV887" s="96"/>
      <c r="CW887" s="96"/>
      <c r="CX887" s="96"/>
      <c r="CY887" s="96"/>
      <c r="CZ887" s="96"/>
      <c r="DA887" s="96"/>
      <c r="DB887" s="27"/>
      <c r="DC887" s="27"/>
      <c r="DD887" s="27"/>
      <c r="DE887" s="27"/>
      <c r="DF887" s="27"/>
      <c r="DG887" s="27"/>
      <c r="DH887" s="27"/>
      <c r="DI887" s="27"/>
      <c r="DJ887" s="27"/>
      <c r="DK887" s="27"/>
      <c r="DL887" s="27"/>
      <c r="DM887" s="27"/>
      <c r="DN887" s="27"/>
      <c r="DO887" s="27"/>
      <c r="DP887" s="27"/>
      <c r="DQ887" s="27"/>
      <c r="DR887" s="27"/>
      <c r="DS887" s="27"/>
      <c r="DT887" s="27"/>
      <c r="DU887" s="27"/>
      <c r="DV887" s="27"/>
      <c r="DW887" s="27"/>
      <c r="DX887" s="27"/>
      <c r="DY887" s="27"/>
      <c r="DZ887" s="27"/>
      <c r="EA887" s="27"/>
      <c r="EB887" s="27"/>
      <c r="EC887" s="27"/>
      <c r="ED887" s="27"/>
      <c r="EE887" s="27"/>
      <c r="EF887" s="27"/>
      <c r="EG887" s="27"/>
      <c r="EH887" s="27"/>
      <c r="EI887" s="27"/>
      <c r="EJ887" s="27"/>
      <c r="EK887" s="27"/>
      <c r="EL887" s="27"/>
      <c r="EM887" s="27"/>
      <c r="EN887" s="27"/>
      <c r="EO887" s="27"/>
      <c r="EP887" s="27"/>
      <c r="EQ887" s="27"/>
      <c r="ER887" s="27"/>
      <c r="ES887" s="27"/>
      <c r="ET887" s="27"/>
      <c r="EU887" s="27"/>
      <c r="EV887" s="27"/>
      <c r="EW887" s="27"/>
    </row>
    <row r="888" spans="1:153" s="31" customFormat="1" x14ac:dyDescent="0.25">
      <c r="A888" s="85"/>
      <c r="B888" s="72" t="s">
        <v>215</v>
      </c>
      <c r="C888" s="86"/>
      <c r="D888" s="88"/>
      <c r="E888" s="89">
        <v>145.30000000000001</v>
      </c>
      <c r="F888" s="87"/>
      <c r="G888" s="88"/>
      <c r="H888" s="88"/>
      <c r="I888" s="74"/>
      <c r="J888" s="110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  <c r="AA888" s="96"/>
      <c r="AB888" s="96"/>
      <c r="AC888" s="96"/>
      <c r="AD888" s="96"/>
      <c r="AE888" s="96"/>
      <c r="AF888" s="96"/>
      <c r="AG888" s="96"/>
      <c r="AH888" s="96"/>
      <c r="AI888" s="96"/>
      <c r="AJ888" s="96"/>
      <c r="AK888" s="96"/>
      <c r="AL888" s="96"/>
      <c r="AM888" s="96"/>
      <c r="AN888" s="96"/>
      <c r="AO888" s="96"/>
      <c r="AP888" s="96"/>
      <c r="AQ888" s="96"/>
      <c r="AR888" s="96"/>
      <c r="AS888" s="96"/>
      <c r="AT888" s="96"/>
      <c r="AU888" s="96"/>
      <c r="AV888" s="96"/>
      <c r="AW888" s="96"/>
      <c r="AX888" s="96"/>
      <c r="AY888" s="96"/>
      <c r="AZ888" s="96"/>
      <c r="BA888" s="96"/>
      <c r="BB888" s="96"/>
      <c r="BC888" s="96"/>
      <c r="BD888" s="96"/>
      <c r="BE888" s="96"/>
      <c r="BF888" s="96"/>
      <c r="BG888" s="96"/>
      <c r="BH888" s="96"/>
      <c r="BI888" s="96"/>
      <c r="BJ888" s="96"/>
      <c r="BK888" s="96"/>
      <c r="BL888" s="96"/>
      <c r="BM888" s="96"/>
      <c r="BN888" s="96"/>
      <c r="BO888" s="96"/>
      <c r="BP888" s="96"/>
      <c r="BQ888" s="96"/>
      <c r="BR888" s="96"/>
      <c r="BS888" s="96"/>
      <c r="BT888" s="96"/>
      <c r="BU888" s="96"/>
      <c r="BV888" s="96"/>
      <c r="BW888" s="96"/>
      <c r="BX888" s="96"/>
      <c r="BY888" s="96"/>
      <c r="BZ888" s="96"/>
      <c r="CA888" s="96"/>
      <c r="CB888" s="96"/>
      <c r="CC888" s="96"/>
      <c r="CD888" s="96"/>
      <c r="CE888" s="96"/>
      <c r="CF888" s="96"/>
      <c r="CG888" s="96"/>
      <c r="CH888" s="96"/>
      <c r="CI888" s="96"/>
      <c r="CJ888" s="96"/>
      <c r="CK888" s="96"/>
      <c r="CL888" s="96"/>
      <c r="CM888" s="96"/>
      <c r="CN888" s="96"/>
      <c r="CO888" s="96"/>
      <c r="CP888" s="96"/>
      <c r="CQ888" s="96"/>
      <c r="CR888" s="96"/>
      <c r="CS888" s="96"/>
      <c r="CT888" s="96"/>
      <c r="CU888" s="96"/>
      <c r="CV888" s="96"/>
      <c r="CW888" s="96"/>
      <c r="CX888" s="96"/>
      <c r="CY888" s="96"/>
      <c r="CZ888" s="96"/>
      <c r="DA888" s="96"/>
      <c r="DB888" s="27"/>
      <c r="DC888" s="27"/>
      <c r="DD888" s="27"/>
      <c r="DE888" s="27"/>
      <c r="DF888" s="27"/>
      <c r="DG888" s="27"/>
      <c r="DH888" s="27"/>
      <c r="DI888" s="27"/>
      <c r="DJ888" s="27"/>
      <c r="DK888" s="27"/>
      <c r="DL888" s="27"/>
      <c r="DM888" s="27"/>
      <c r="DN888" s="27"/>
      <c r="DO888" s="27"/>
      <c r="DP888" s="27"/>
      <c r="DQ888" s="27"/>
      <c r="DR888" s="27"/>
      <c r="DS888" s="27"/>
      <c r="DT888" s="27"/>
      <c r="DU888" s="27"/>
      <c r="DV888" s="27"/>
      <c r="DW888" s="27"/>
      <c r="DX888" s="27"/>
      <c r="DY888" s="27"/>
      <c r="DZ888" s="27"/>
      <c r="EA888" s="27"/>
      <c r="EB888" s="27"/>
      <c r="EC888" s="27"/>
      <c r="ED888" s="27"/>
      <c r="EE888" s="27"/>
      <c r="EF888" s="27"/>
      <c r="EG888" s="27"/>
      <c r="EH888" s="27"/>
      <c r="EI888" s="27"/>
      <c r="EJ888" s="27"/>
      <c r="EK888" s="27"/>
      <c r="EL888" s="27"/>
      <c r="EM888" s="27"/>
      <c r="EN888" s="27"/>
      <c r="EO888" s="27"/>
      <c r="EP888" s="27"/>
      <c r="EQ888" s="27"/>
      <c r="ER888" s="27"/>
      <c r="ES888" s="27"/>
      <c r="ET888" s="27"/>
      <c r="EU888" s="27"/>
      <c r="EV888" s="27"/>
      <c r="EW888" s="27"/>
    </row>
    <row r="889" spans="1:153" s="31" customFormat="1" x14ac:dyDescent="0.25">
      <c r="A889" s="85"/>
      <c r="B889" s="72" t="s">
        <v>20</v>
      </c>
      <c r="C889" s="86"/>
      <c r="D889" s="88">
        <v>4</v>
      </c>
      <c r="E889" s="89">
        <v>4</v>
      </c>
      <c r="F889" s="87"/>
      <c r="G889" s="88"/>
      <c r="H889" s="88"/>
      <c r="I889" s="74"/>
      <c r="J889" s="110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  <c r="AA889" s="96"/>
      <c r="AB889" s="96"/>
      <c r="AC889" s="96"/>
      <c r="AD889" s="96"/>
      <c r="AE889" s="96"/>
      <c r="AF889" s="96"/>
      <c r="AG889" s="96"/>
      <c r="AH889" s="96"/>
      <c r="AI889" s="96"/>
      <c r="AJ889" s="96"/>
      <c r="AK889" s="96"/>
      <c r="AL889" s="96"/>
      <c r="AM889" s="96"/>
      <c r="AN889" s="96"/>
      <c r="AO889" s="96"/>
      <c r="AP889" s="96"/>
      <c r="AQ889" s="96"/>
      <c r="AR889" s="96"/>
      <c r="AS889" s="96"/>
      <c r="AT889" s="96"/>
      <c r="AU889" s="96"/>
      <c r="AV889" s="96"/>
      <c r="AW889" s="96"/>
      <c r="AX889" s="96"/>
      <c r="AY889" s="96"/>
      <c r="AZ889" s="96"/>
      <c r="BA889" s="96"/>
      <c r="BB889" s="96"/>
      <c r="BC889" s="96"/>
      <c r="BD889" s="96"/>
      <c r="BE889" s="96"/>
      <c r="BF889" s="96"/>
      <c r="BG889" s="96"/>
      <c r="BH889" s="96"/>
      <c r="BI889" s="96"/>
      <c r="BJ889" s="96"/>
      <c r="BK889" s="96"/>
      <c r="BL889" s="96"/>
      <c r="BM889" s="96"/>
      <c r="BN889" s="96"/>
      <c r="BO889" s="96"/>
      <c r="BP889" s="96"/>
      <c r="BQ889" s="96"/>
      <c r="BR889" s="96"/>
      <c r="BS889" s="96"/>
      <c r="BT889" s="96"/>
      <c r="BU889" s="96"/>
      <c r="BV889" s="96"/>
      <c r="BW889" s="96"/>
      <c r="BX889" s="96"/>
      <c r="BY889" s="96"/>
      <c r="BZ889" s="96"/>
      <c r="CA889" s="96"/>
      <c r="CB889" s="96"/>
      <c r="CC889" s="96"/>
      <c r="CD889" s="96"/>
      <c r="CE889" s="96"/>
      <c r="CF889" s="96"/>
      <c r="CG889" s="96"/>
      <c r="CH889" s="96"/>
      <c r="CI889" s="96"/>
      <c r="CJ889" s="96"/>
      <c r="CK889" s="96"/>
      <c r="CL889" s="96"/>
      <c r="CM889" s="96"/>
      <c r="CN889" s="96"/>
      <c r="CO889" s="96"/>
      <c r="CP889" s="96"/>
      <c r="CQ889" s="96"/>
      <c r="CR889" s="96"/>
      <c r="CS889" s="96"/>
      <c r="CT889" s="96"/>
      <c r="CU889" s="96"/>
      <c r="CV889" s="96"/>
      <c r="CW889" s="96"/>
      <c r="CX889" s="96"/>
      <c r="CY889" s="96"/>
      <c r="CZ889" s="96"/>
      <c r="DA889" s="96"/>
      <c r="DB889" s="27"/>
      <c r="DC889" s="27"/>
      <c r="DD889" s="27"/>
      <c r="DE889" s="27"/>
      <c r="DF889" s="27"/>
      <c r="DG889" s="27"/>
      <c r="DH889" s="27"/>
      <c r="DI889" s="27"/>
      <c r="DJ889" s="27"/>
      <c r="DK889" s="27"/>
      <c r="DL889" s="27"/>
      <c r="DM889" s="27"/>
      <c r="DN889" s="27"/>
      <c r="DO889" s="27"/>
      <c r="DP889" s="27"/>
      <c r="DQ889" s="27"/>
      <c r="DR889" s="27"/>
      <c r="DS889" s="27"/>
      <c r="DT889" s="27"/>
      <c r="DU889" s="27"/>
      <c r="DV889" s="27"/>
      <c r="DW889" s="27"/>
      <c r="DX889" s="27"/>
      <c r="DY889" s="27"/>
      <c r="DZ889" s="27"/>
      <c r="EA889" s="27"/>
      <c r="EB889" s="27"/>
      <c r="EC889" s="27"/>
      <c r="ED889" s="27"/>
      <c r="EE889" s="27"/>
      <c r="EF889" s="27"/>
      <c r="EG889" s="27"/>
      <c r="EH889" s="27"/>
      <c r="EI889" s="27"/>
      <c r="EJ889" s="27"/>
      <c r="EK889" s="27"/>
      <c r="EL889" s="27"/>
      <c r="EM889" s="27"/>
      <c r="EN889" s="27"/>
      <c r="EO889" s="27"/>
      <c r="EP889" s="27"/>
      <c r="EQ889" s="27"/>
      <c r="ER889" s="27"/>
      <c r="ES889" s="27"/>
      <c r="ET889" s="27"/>
      <c r="EU889" s="27"/>
      <c r="EV889" s="27"/>
      <c r="EW889" s="27"/>
    </row>
    <row r="890" spans="1:153" s="31" customFormat="1" x14ac:dyDescent="0.25">
      <c r="A890" s="85"/>
      <c r="B890" s="72" t="s">
        <v>19</v>
      </c>
      <c r="C890" s="86"/>
      <c r="D890" s="88">
        <v>1.1000000000000001</v>
      </c>
      <c r="E890" s="89">
        <v>1.1000000000000001</v>
      </c>
      <c r="F890" s="87"/>
      <c r="G890" s="88"/>
      <c r="H890" s="88"/>
      <c r="I890" s="74"/>
      <c r="J890" s="110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  <c r="AA890" s="96"/>
      <c r="AB890" s="96"/>
      <c r="AC890" s="96"/>
      <c r="AD890" s="96"/>
      <c r="AE890" s="96"/>
      <c r="AF890" s="96"/>
      <c r="AG890" s="96"/>
      <c r="AH890" s="96"/>
      <c r="AI890" s="96"/>
      <c r="AJ890" s="96"/>
      <c r="AK890" s="96"/>
      <c r="AL890" s="96"/>
      <c r="AM890" s="96"/>
      <c r="AN890" s="96"/>
      <c r="AO890" s="96"/>
      <c r="AP890" s="96"/>
      <c r="AQ890" s="96"/>
      <c r="AR890" s="96"/>
      <c r="AS890" s="96"/>
      <c r="AT890" s="96"/>
      <c r="AU890" s="96"/>
      <c r="AV890" s="96"/>
      <c r="AW890" s="96"/>
      <c r="AX890" s="96"/>
      <c r="AY890" s="96"/>
      <c r="AZ890" s="96"/>
      <c r="BA890" s="96"/>
      <c r="BB890" s="96"/>
      <c r="BC890" s="96"/>
      <c r="BD890" s="96"/>
      <c r="BE890" s="96"/>
      <c r="BF890" s="96"/>
      <c r="BG890" s="96"/>
      <c r="BH890" s="96"/>
      <c r="BI890" s="96"/>
      <c r="BJ890" s="96"/>
      <c r="BK890" s="96"/>
      <c r="BL890" s="96"/>
      <c r="BM890" s="96"/>
      <c r="BN890" s="96"/>
      <c r="BO890" s="96"/>
      <c r="BP890" s="96"/>
      <c r="BQ890" s="96"/>
      <c r="BR890" s="96"/>
      <c r="BS890" s="96"/>
      <c r="BT890" s="96"/>
      <c r="BU890" s="96"/>
      <c r="BV890" s="96"/>
      <c r="BW890" s="96"/>
      <c r="BX890" s="96"/>
      <c r="BY890" s="96"/>
      <c r="BZ890" s="96"/>
      <c r="CA890" s="96"/>
      <c r="CB890" s="96"/>
      <c r="CC890" s="96"/>
      <c r="CD890" s="96"/>
      <c r="CE890" s="96"/>
      <c r="CF890" s="96"/>
      <c r="CG890" s="96"/>
      <c r="CH890" s="96"/>
      <c r="CI890" s="96"/>
      <c r="CJ890" s="96"/>
      <c r="CK890" s="96"/>
      <c r="CL890" s="96"/>
      <c r="CM890" s="96"/>
      <c r="CN890" s="96"/>
      <c r="CO890" s="96"/>
      <c r="CP890" s="96"/>
      <c r="CQ890" s="96"/>
      <c r="CR890" s="96"/>
      <c r="CS890" s="96"/>
      <c r="CT890" s="96"/>
      <c r="CU890" s="96"/>
      <c r="CV890" s="96"/>
      <c r="CW890" s="96"/>
      <c r="CX890" s="96"/>
      <c r="CY890" s="96"/>
      <c r="CZ890" s="96"/>
      <c r="DA890" s="96"/>
      <c r="DB890" s="27"/>
      <c r="DC890" s="27"/>
      <c r="DD890" s="27"/>
      <c r="DE890" s="27"/>
      <c r="DF890" s="27"/>
      <c r="DG890" s="27"/>
      <c r="DH890" s="27"/>
      <c r="DI890" s="27"/>
      <c r="DJ890" s="27"/>
      <c r="DK890" s="27"/>
      <c r="DL890" s="27"/>
      <c r="DM890" s="27"/>
      <c r="DN890" s="27"/>
      <c r="DO890" s="27"/>
      <c r="DP890" s="27"/>
      <c r="DQ890" s="27"/>
      <c r="DR890" s="27"/>
      <c r="DS890" s="27"/>
      <c r="DT890" s="27"/>
      <c r="DU890" s="27"/>
      <c r="DV890" s="27"/>
      <c r="DW890" s="27"/>
      <c r="DX890" s="27"/>
      <c r="DY890" s="27"/>
      <c r="DZ890" s="27"/>
      <c r="EA890" s="27"/>
      <c r="EB890" s="27"/>
      <c r="EC890" s="27"/>
      <c r="ED890" s="27"/>
      <c r="EE890" s="27"/>
      <c r="EF890" s="27"/>
      <c r="EG890" s="27"/>
      <c r="EH890" s="27"/>
      <c r="EI890" s="27"/>
      <c r="EJ890" s="27"/>
      <c r="EK890" s="27"/>
      <c r="EL890" s="27"/>
      <c r="EM890" s="27"/>
      <c r="EN890" s="27"/>
      <c r="EO890" s="27"/>
      <c r="EP890" s="27"/>
      <c r="EQ890" s="27"/>
      <c r="ER890" s="27"/>
      <c r="ES890" s="27"/>
      <c r="ET890" s="27"/>
      <c r="EU890" s="27"/>
      <c r="EV890" s="27"/>
      <c r="EW890" s="27"/>
    </row>
    <row r="891" spans="1:153" s="26" customFormat="1" x14ac:dyDescent="0.25">
      <c r="A891" s="85" t="s">
        <v>75</v>
      </c>
      <c r="B891" s="72"/>
      <c r="C891" s="98" t="s">
        <v>294</v>
      </c>
      <c r="D891" s="160"/>
      <c r="E891" s="161"/>
      <c r="F891" s="87">
        <v>0.12</v>
      </c>
      <c r="G891" s="88">
        <v>0.01</v>
      </c>
      <c r="H891" s="74">
        <v>10.199999999999999</v>
      </c>
      <c r="I891" s="87">
        <v>41.4</v>
      </c>
      <c r="J891" s="110" t="s">
        <v>162</v>
      </c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  <c r="AA891" s="69"/>
      <c r="AB891" s="69"/>
      <c r="AC891" s="69"/>
      <c r="AD891" s="69"/>
      <c r="AE891" s="69"/>
      <c r="AF891" s="69"/>
      <c r="AG891" s="69"/>
      <c r="AH891" s="69"/>
      <c r="AI891" s="69"/>
      <c r="AJ891" s="69"/>
      <c r="AK891" s="69"/>
      <c r="AL891" s="69"/>
      <c r="AM891" s="69"/>
      <c r="AN891" s="69"/>
      <c r="AO891" s="69"/>
      <c r="AP891" s="69"/>
      <c r="AQ891" s="69"/>
      <c r="AR891" s="69"/>
      <c r="AS891" s="69"/>
      <c r="AT891" s="69"/>
      <c r="AU891" s="69"/>
      <c r="AV891" s="69"/>
      <c r="AW891" s="69"/>
      <c r="AX891" s="69"/>
      <c r="AY891" s="69"/>
      <c r="AZ891" s="69"/>
      <c r="BA891" s="69"/>
      <c r="BB891" s="69"/>
      <c r="BC891" s="69"/>
      <c r="BD891" s="69"/>
      <c r="BE891" s="69"/>
      <c r="BF891" s="69"/>
      <c r="BG891" s="69"/>
      <c r="BH891" s="69"/>
      <c r="BI891" s="69"/>
      <c r="BJ891" s="69"/>
      <c r="BK891" s="69"/>
      <c r="BL891" s="69"/>
      <c r="BM891" s="69"/>
      <c r="BN891" s="69"/>
      <c r="BO891" s="69"/>
      <c r="BP891" s="69"/>
      <c r="BQ891" s="69"/>
      <c r="BR891" s="69"/>
      <c r="BS891" s="69"/>
      <c r="BT891" s="69"/>
      <c r="BU891" s="69"/>
      <c r="BV891" s="69"/>
      <c r="BW891" s="69"/>
      <c r="BX891" s="69"/>
      <c r="BY891" s="69"/>
      <c r="BZ891" s="69"/>
      <c r="CA891" s="69"/>
      <c r="CB891" s="69"/>
      <c r="CC891" s="69"/>
      <c r="CD891" s="69"/>
      <c r="CE891" s="69"/>
      <c r="CF891" s="69"/>
      <c r="CG891" s="69"/>
      <c r="CH891" s="69"/>
      <c r="CI891" s="69"/>
      <c r="CJ891" s="69"/>
      <c r="CK891" s="69"/>
      <c r="CL891" s="69"/>
      <c r="CM891" s="69"/>
      <c r="CN891" s="69"/>
      <c r="CO891" s="69"/>
      <c r="CP891" s="69"/>
      <c r="CQ891" s="69"/>
      <c r="CR891" s="69"/>
      <c r="CS891" s="69"/>
      <c r="CT891" s="69"/>
      <c r="CU891" s="69"/>
      <c r="CV891" s="69"/>
      <c r="CW891" s="69"/>
      <c r="CX891" s="69"/>
      <c r="CY891" s="69"/>
      <c r="CZ891" s="69"/>
      <c r="DA891" s="69"/>
    </row>
    <row r="892" spans="1:153" s="26" customFormat="1" x14ac:dyDescent="0.25">
      <c r="A892" s="85"/>
      <c r="B892" s="72" t="s">
        <v>59</v>
      </c>
      <c r="C892" s="98"/>
      <c r="D892" s="103">
        <v>0.35</v>
      </c>
      <c r="E892" s="86">
        <v>0.35</v>
      </c>
      <c r="F892" s="87"/>
      <c r="G892" s="88"/>
      <c r="H892" s="74"/>
      <c r="I892" s="87"/>
      <c r="J892" s="110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  <c r="AA892" s="69"/>
      <c r="AB892" s="69"/>
      <c r="AC892" s="69"/>
      <c r="AD892" s="69"/>
      <c r="AE892" s="69"/>
      <c r="AF892" s="69"/>
      <c r="AG892" s="69"/>
      <c r="AH892" s="69"/>
      <c r="AI892" s="69"/>
      <c r="AJ892" s="69"/>
      <c r="AK892" s="69"/>
      <c r="AL892" s="69"/>
      <c r="AM892" s="69"/>
      <c r="AN892" s="69"/>
      <c r="AO892" s="69"/>
      <c r="AP892" s="69"/>
      <c r="AQ892" s="69"/>
      <c r="AR892" s="69"/>
      <c r="AS892" s="69"/>
      <c r="AT892" s="69"/>
      <c r="AU892" s="69"/>
      <c r="AV892" s="69"/>
      <c r="AW892" s="69"/>
      <c r="AX892" s="69"/>
      <c r="AY892" s="69"/>
      <c r="AZ892" s="69"/>
      <c r="BA892" s="69"/>
      <c r="BB892" s="69"/>
      <c r="BC892" s="69"/>
      <c r="BD892" s="69"/>
      <c r="BE892" s="69"/>
      <c r="BF892" s="69"/>
      <c r="BG892" s="69"/>
      <c r="BH892" s="69"/>
      <c r="BI892" s="69"/>
      <c r="BJ892" s="69"/>
      <c r="BK892" s="69"/>
      <c r="BL892" s="69"/>
      <c r="BM892" s="69"/>
      <c r="BN892" s="69"/>
      <c r="BO892" s="69"/>
      <c r="BP892" s="69"/>
      <c r="BQ892" s="69"/>
      <c r="BR892" s="69"/>
      <c r="BS892" s="69"/>
      <c r="BT892" s="69"/>
      <c r="BU892" s="69"/>
      <c r="BV892" s="69"/>
      <c r="BW892" s="69"/>
      <c r="BX892" s="69"/>
      <c r="BY892" s="69"/>
      <c r="BZ892" s="69"/>
      <c r="CA892" s="69"/>
      <c r="CB892" s="69"/>
      <c r="CC892" s="69"/>
      <c r="CD892" s="69"/>
      <c r="CE892" s="69"/>
      <c r="CF892" s="69"/>
      <c r="CG892" s="69"/>
      <c r="CH892" s="69"/>
      <c r="CI892" s="69"/>
      <c r="CJ892" s="69"/>
      <c r="CK892" s="69"/>
      <c r="CL892" s="69"/>
      <c r="CM892" s="69"/>
      <c r="CN892" s="69"/>
      <c r="CO892" s="69"/>
      <c r="CP892" s="69"/>
      <c r="CQ892" s="69"/>
      <c r="CR892" s="69"/>
      <c r="CS892" s="69"/>
      <c r="CT892" s="69"/>
      <c r="CU892" s="69"/>
      <c r="CV892" s="69"/>
      <c r="CW892" s="69"/>
      <c r="CX892" s="69"/>
      <c r="CY892" s="69"/>
      <c r="CZ892" s="69"/>
      <c r="DA892" s="69"/>
    </row>
    <row r="893" spans="1:153" s="26" customFormat="1" x14ac:dyDescent="0.25">
      <c r="A893" s="85"/>
      <c r="B893" s="72" t="s">
        <v>18</v>
      </c>
      <c r="C893" s="98"/>
      <c r="D893" s="103">
        <v>5</v>
      </c>
      <c r="E893" s="86">
        <v>5</v>
      </c>
      <c r="F893" s="87"/>
      <c r="G893" s="88"/>
      <c r="H893" s="87"/>
      <c r="I893" s="87"/>
      <c r="J893" s="110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  <c r="AA893" s="69"/>
      <c r="AB893" s="69"/>
      <c r="AC893" s="69"/>
      <c r="AD893" s="69"/>
      <c r="AE893" s="69"/>
      <c r="AF893" s="69"/>
      <c r="AG893" s="69"/>
      <c r="AH893" s="69"/>
      <c r="AI893" s="69"/>
      <c r="AJ893" s="69"/>
      <c r="AK893" s="69"/>
      <c r="AL893" s="69"/>
      <c r="AM893" s="69"/>
      <c r="AN893" s="69"/>
      <c r="AO893" s="69"/>
      <c r="AP893" s="69"/>
      <c r="AQ893" s="69"/>
      <c r="AR893" s="69"/>
      <c r="AS893" s="69"/>
      <c r="AT893" s="69"/>
      <c r="AU893" s="69"/>
      <c r="AV893" s="69"/>
      <c r="AW893" s="69"/>
      <c r="AX893" s="69"/>
      <c r="AY893" s="69"/>
      <c r="AZ893" s="69"/>
      <c r="BA893" s="69"/>
      <c r="BB893" s="69"/>
      <c r="BC893" s="69"/>
      <c r="BD893" s="69"/>
      <c r="BE893" s="69"/>
      <c r="BF893" s="69"/>
      <c r="BG893" s="69"/>
      <c r="BH893" s="69"/>
      <c r="BI893" s="69"/>
      <c r="BJ893" s="69"/>
      <c r="BK893" s="69"/>
      <c r="BL893" s="69"/>
      <c r="BM893" s="69"/>
      <c r="BN893" s="69"/>
      <c r="BO893" s="69"/>
      <c r="BP893" s="69"/>
      <c r="BQ893" s="69"/>
      <c r="BR893" s="69"/>
      <c r="BS893" s="69"/>
      <c r="BT893" s="69"/>
      <c r="BU893" s="69"/>
      <c r="BV893" s="69"/>
      <c r="BW893" s="69"/>
      <c r="BX893" s="69"/>
      <c r="BY893" s="69"/>
      <c r="BZ893" s="69"/>
      <c r="CA893" s="69"/>
      <c r="CB893" s="69"/>
      <c r="CC893" s="69"/>
      <c r="CD893" s="69"/>
      <c r="CE893" s="69"/>
      <c r="CF893" s="69"/>
      <c r="CG893" s="69"/>
      <c r="CH893" s="69"/>
      <c r="CI893" s="69"/>
      <c r="CJ893" s="69"/>
      <c r="CK893" s="69"/>
      <c r="CL893" s="69"/>
      <c r="CM893" s="69"/>
      <c r="CN893" s="69"/>
      <c r="CO893" s="69"/>
      <c r="CP893" s="69"/>
      <c r="CQ893" s="69"/>
      <c r="CR893" s="69"/>
      <c r="CS893" s="69"/>
      <c r="CT893" s="69"/>
      <c r="CU893" s="69"/>
      <c r="CV893" s="69"/>
      <c r="CW893" s="69"/>
      <c r="CX893" s="69"/>
      <c r="CY893" s="69"/>
      <c r="CZ893" s="69"/>
      <c r="DA893" s="69"/>
    </row>
    <row r="894" spans="1:153" s="26" customFormat="1" x14ac:dyDescent="0.25">
      <c r="A894" s="85"/>
      <c r="B894" s="72" t="s">
        <v>76</v>
      </c>
      <c r="C894" s="98"/>
      <c r="D894" s="136">
        <v>5.0999999999999996</v>
      </c>
      <c r="E894" s="86">
        <v>5</v>
      </c>
      <c r="F894" s="88"/>
      <c r="G894" s="74"/>
      <c r="H894" s="88"/>
      <c r="I894" s="74"/>
      <c r="J894" s="110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  <c r="AA894" s="69"/>
      <c r="AB894" s="69"/>
      <c r="AC894" s="69"/>
      <c r="AD894" s="69"/>
      <c r="AE894" s="69"/>
      <c r="AF894" s="69"/>
      <c r="AG894" s="69"/>
      <c r="AH894" s="69"/>
      <c r="AI894" s="69"/>
      <c r="AJ894" s="69"/>
      <c r="AK894" s="69"/>
      <c r="AL894" s="69"/>
      <c r="AM894" s="69"/>
      <c r="AN894" s="69"/>
      <c r="AO894" s="69"/>
      <c r="AP894" s="69"/>
      <c r="AQ894" s="69"/>
      <c r="AR894" s="69"/>
      <c r="AS894" s="69"/>
      <c r="AT894" s="69"/>
      <c r="AU894" s="69"/>
      <c r="AV894" s="69"/>
      <c r="AW894" s="69"/>
      <c r="AX894" s="69"/>
      <c r="AY894" s="69"/>
      <c r="AZ894" s="69"/>
      <c r="BA894" s="69"/>
      <c r="BB894" s="69"/>
      <c r="BC894" s="69"/>
      <c r="BD894" s="69"/>
      <c r="BE894" s="69"/>
      <c r="BF894" s="69"/>
      <c r="BG894" s="69"/>
      <c r="BH894" s="69"/>
      <c r="BI894" s="69"/>
      <c r="BJ894" s="69"/>
      <c r="BK894" s="69"/>
      <c r="BL894" s="69"/>
      <c r="BM894" s="69"/>
      <c r="BN894" s="69"/>
      <c r="BO894" s="69"/>
      <c r="BP894" s="69"/>
      <c r="BQ894" s="69"/>
      <c r="BR894" s="69"/>
      <c r="BS894" s="69"/>
      <c r="BT894" s="69"/>
      <c r="BU894" s="69"/>
      <c r="BV894" s="69"/>
      <c r="BW894" s="69"/>
      <c r="BX894" s="69"/>
      <c r="BY894" s="69"/>
      <c r="BZ894" s="69"/>
      <c r="CA894" s="69"/>
      <c r="CB894" s="69"/>
      <c r="CC894" s="69"/>
      <c r="CD894" s="69"/>
      <c r="CE894" s="69"/>
      <c r="CF894" s="69"/>
      <c r="CG894" s="69"/>
      <c r="CH894" s="69"/>
      <c r="CI894" s="69"/>
      <c r="CJ894" s="69"/>
      <c r="CK894" s="69"/>
      <c r="CL894" s="69"/>
      <c r="CM894" s="69"/>
      <c r="CN894" s="69"/>
      <c r="CO894" s="69"/>
      <c r="CP894" s="69"/>
      <c r="CQ894" s="69"/>
      <c r="CR894" s="69"/>
      <c r="CS894" s="69"/>
      <c r="CT894" s="69"/>
      <c r="CU894" s="69"/>
      <c r="CV894" s="69"/>
      <c r="CW894" s="69"/>
      <c r="CX894" s="69"/>
      <c r="CY894" s="69"/>
      <c r="CZ894" s="69"/>
      <c r="DA894" s="69"/>
    </row>
    <row r="895" spans="1:153" s="26" customFormat="1" x14ac:dyDescent="0.25">
      <c r="A895" s="85"/>
      <c r="B895" s="72" t="s">
        <v>17</v>
      </c>
      <c r="C895" s="98"/>
      <c r="D895" s="161">
        <v>180</v>
      </c>
      <c r="E895" s="161">
        <v>180</v>
      </c>
      <c r="F895" s="88"/>
      <c r="G895" s="74"/>
      <c r="H895" s="88"/>
      <c r="I895" s="74"/>
      <c r="J895" s="110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  <c r="AA895" s="69"/>
      <c r="AB895" s="69"/>
      <c r="AC895" s="69"/>
      <c r="AD895" s="69"/>
      <c r="AE895" s="69"/>
      <c r="AF895" s="69"/>
      <c r="AG895" s="69"/>
      <c r="AH895" s="69"/>
      <c r="AI895" s="69"/>
      <c r="AJ895" s="69"/>
      <c r="AK895" s="69"/>
      <c r="AL895" s="69"/>
      <c r="AM895" s="69"/>
      <c r="AN895" s="69"/>
      <c r="AO895" s="69"/>
      <c r="AP895" s="69"/>
      <c r="AQ895" s="69"/>
      <c r="AR895" s="69"/>
      <c r="AS895" s="69"/>
      <c r="AT895" s="69"/>
      <c r="AU895" s="69"/>
      <c r="AV895" s="69"/>
      <c r="AW895" s="69"/>
      <c r="AX895" s="69"/>
      <c r="AY895" s="69"/>
      <c r="AZ895" s="69"/>
      <c r="BA895" s="69"/>
      <c r="BB895" s="69"/>
      <c r="BC895" s="69"/>
      <c r="BD895" s="69"/>
      <c r="BE895" s="69"/>
      <c r="BF895" s="69"/>
      <c r="BG895" s="69"/>
      <c r="BH895" s="69"/>
      <c r="BI895" s="69"/>
      <c r="BJ895" s="69"/>
      <c r="BK895" s="69"/>
      <c r="BL895" s="69"/>
      <c r="BM895" s="69"/>
      <c r="BN895" s="69"/>
      <c r="BO895" s="69"/>
      <c r="BP895" s="69"/>
      <c r="BQ895" s="69"/>
      <c r="BR895" s="69"/>
      <c r="BS895" s="69"/>
      <c r="BT895" s="69"/>
      <c r="BU895" s="69"/>
      <c r="BV895" s="69"/>
      <c r="BW895" s="69"/>
      <c r="BX895" s="69"/>
      <c r="BY895" s="69"/>
      <c r="BZ895" s="69"/>
      <c r="CA895" s="69"/>
      <c r="CB895" s="69"/>
      <c r="CC895" s="69"/>
      <c r="CD895" s="69"/>
      <c r="CE895" s="69"/>
      <c r="CF895" s="69"/>
      <c r="CG895" s="69"/>
      <c r="CH895" s="69"/>
      <c r="CI895" s="69"/>
      <c r="CJ895" s="69"/>
      <c r="CK895" s="69"/>
      <c r="CL895" s="69"/>
      <c r="CM895" s="69"/>
      <c r="CN895" s="69"/>
      <c r="CO895" s="69"/>
      <c r="CP895" s="69"/>
      <c r="CQ895" s="69"/>
      <c r="CR895" s="69"/>
      <c r="CS895" s="69"/>
      <c r="CT895" s="69"/>
      <c r="CU895" s="69"/>
      <c r="CV895" s="69"/>
      <c r="CW895" s="69"/>
      <c r="CX895" s="69"/>
      <c r="CY895" s="69"/>
      <c r="CZ895" s="69"/>
      <c r="DA895" s="69"/>
    </row>
    <row r="896" spans="1:153" ht="16.5" thickBot="1" x14ac:dyDescent="0.3">
      <c r="A896" s="85" t="s">
        <v>38</v>
      </c>
      <c r="C896" s="86">
        <v>20</v>
      </c>
      <c r="D896" s="88">
        <v>20</v>
      </c>
      <c r="E896" s="88">
        <v>20</v>
      </c>
      <c r="F896" s="88">
        <v>1.52</v>
      </c>
      <c r="G896" s="74">
        <v>0.16</v>
      </c>
      <c r="H896" s="88">
        <v>9.84</v>
      </c>
      <c r="I896" s="74">
        <v>47</v>
      </c>
      <c r="J896" s="110"/>
    </row>
    <row r="897" spans="1:10" ht="21" customHeight="1" thickBot="1" x14ac:dyDescent="0.3">
      <c r="A897" s="100" t="s">
        <v>26</v>
      </c>
      <c r="B897" s="101"/>
      <c r="C897" s="102">
        <v>510</v>
      </c>
      <c r="D897" s="132"/>
      <c r="E897" s="83"/>
      <c r="F897" s="132">
        <f>SUM(F870:F896)</f>
        <v>16.64</v>
      </c>
      <c r="G897" s="132">
        <f t="shared" ref="G897:I897" si="14">SUM(G870:G896)</f>
        <v>17.200000000000003</v>
      </c>
      <c r="H897" s="132">
        <f t="shared" si="14"/>
        <v>81.64</v>
      </c>
      <c r="I897" s="132">
        <f t="shared" si="14"/>
        <v>544</v>
      </c>
      <c r="J897" s="212"/>
    </row>
    <row r="898" spans="1:10" ht="15" customHeight="1" thickBot="1" x14ac:dyDescent="0.3">
      <c r="A898" s="100" t="s">
        <v>60</v>
      </c>
      <c r="B898" s="101"/>
      <c r="C898" s="102">
        <f>C821+C824+C868+C897</f>
        <v>1706.5</v>
      </c>
      <c r="D898" s="148"/>
      <c r="E898" s="83"/>
      <c r="F898" s="205">
        <f>F821+F824+F868+F897</f>
        <v>52.046666666666667</v>
      </c>
      <c r="G898" s="205">
        <f>G821+G824+G868+G897</f>
        <v>47.087666666666671</v>
      </c>
      <c r="H898" s="205">
        <f>H821+H824+H868+H897</f>
        <v>245.11166666666668</v>
      </c>
      <c r="I898" s="205">
        <f>I821+I824+I868+I897</f>
        <v>1631.1499999999999</v>
      </c>
      <c r="J898" s="219"/>
    </row>
    <row r="899" spans="1:10" ht="15" customHeight="1" thickBot="1" x14ac:dyDescent="0.3">
      <c r="A899" s="100" t="s">
        <v>121</v>
      </c>
      <c r="B899" s="101"/>
      <c r="C899" s="83">
        <f>C109+C192+C279+C356+C441+C535+C617+C712+C799+C898</f>
        <v>16902</v>
      </c>
      <c r="D899" s="83"/>
      <c r="E899" s="83"/>
      <c r="F899" s="83">
        <f>F109+F192+F279+F356+F441+F535+F617+F712+F799+F898</f>
        <v>486.08100000000002</v>
      </c>
      <c r="G899" s="83">
        <f>G109+G192+G279+G356+G441+G535+G617+G712+G799+G898</f>
        <v>540.34199999999998</v>
      </c>
      <c r="H899" s="83">
        <f>H109+H192+H279+H356+H441+H535+H617+H712+H799+H898</f>
        <v>2348.9479999999999</v>
      </c>
      <c r="I899" s="83">
        <f>I109+I192+I279+I356+I441+I535+I617+I712+I799+I898</f>
        <v>16199.890000000001</v>
      </c>
      <c r="J899" s="219"/>
    </row>
    <row r="900" spans="1:10" x14ac:dyDescent="0.25">
      <c r="A900" s="113" t="s">
        <v>122</v>
      </c>
      <c r="B900" s="113"/>
      <c r="C900" s="113"/>
      <c r="D900" s="206"/>
      <c r="E900" s="113"/>
      <c r="F900" s="207"/>
      <c r="G900" s="207"/>
      <c r="H900" s="207"/>
      <c r="I900" s="207"/>
      <c r="J900" s="244"/>
    </row>
    <row r="901" spans="1:10" x14ac:dyDescent="0.25">
      <c r="A901" s="821" t="s">
        <v>233</v>
      </c>
      <c r="B901" s="821"/>
      <c r="C901" s="821"/>
      <c r="D901" s="821"/>
      <c r="E901" s="821"/>
      <c r="F901" s="821"/>
      <c r="G901" s="821"/>
      <c r="H901" s="821"/>
      <c r="I901" s="821"/>
      <c r="J901" s="244"/>
    </row>
    <row r="902" spans="1:10" x14ac:dyDescent="0.25">
      <c r="A902" s="820" t="s">
        <v>123</v>
      </c>
      <c r="B902" s="820"/>
      <c r="C902" s="820"/>
      <c r="D902" s="820"/>
      <c r="E902" s="820"/>
      <c r="F902" s="820"/>
      <c r="G902" s="820"/>
      <c r="H902" s="820"/>
      <c r="I902" s="820"/>
      <c r="J902" s="244"/>
    </row>
    <row r="903" spans="1:10" x14ac:dyDescent="0.25">
      <c r="A903" s="820" t="s">
        <v>265</v>
      </c>
      <c r="B903" s="820"/>
      <c r="C903" s="820"/>
      <c r="D903" s="820"/>
      <c r="E903" s="820"/>
      <c r="F903" s="820"/>
      <c r="G903" s="820"/>
      <c r="H903" s="820"/>
      <c r="I903" s="820"/>
      <c r="J903" s="244"/>
    </row>
    <row r="904" spans="1:10" x14ac:dyDescent="0.25">
      <c r="A904" s="820" t="s">
        <v>266</v>
      </c>
      <c r="B904" s="820"/>
      <c r="C904" s="820"/>
      <c r="D904" s="820"/>
      <c r="E904" s="820"/>
      <c r="F904" s="820"/>
      <c r="G904" s="820"/>
      <c r="H904" s="820"/>
      <c r="I904" s="820"/>
      <c r="J904" s="244"/>
    </row>
    <row r="905" spans="1:10" x14ac:dyDescent="0.25">
      <c r="A905" s="820" t="s">
        <v>124</v>
      </c>
      <c r="B905" s="820"/>
      <c r="C905" s="820"/>
      <c r="D905" s="820"/>
      <c r="E905" s="820"/>
      <c r="F905" s="820"/>
      <c r="G905" s="820"/>
      <c r="H905" s="820"/>
      <c r="I905" s="820"/>
      <c r="J905" s="244"/>
    </row>
    <row r="906" spans="1:10" x14ac:dyDescent="0.25">
      <c r="A906" s="820" t="s">
        <v>225</v>
      </c>
      <c r="B906" s="820"/>
      <c r="C906" s="820"/>
      <c r="D906" s="820"/>
      <c r="E906" s="820"/>
      <c r="F906" s="820"/>
      <c r="G906" s="820"/>
      <c r="H906" s="820"/>
      <c r="I906" s="820"/>
      <c r="J906" s="244"/>
    </row>
    <row r="907" spans="1:10" x14ac:dyDescent="0.25">
      <c r="A907" s="820" t="s">
        <v>206</v>
      </c>
      <c r="B907" s="820"/>
      <c r="C907" s="820"/>
      <c r="D907" s="820"/>
      <c r="E907" s="820"/>
      <c r="F907" s="820"/>
      <c r="G907" s="820"/>
      <c r="H907" s="820"/>
      <c r="I907" s="820"/>
      <c r="J907" s="244"/>
    </row>
    <row r="908" spans="1:10" x14ac:dyDescent="0.25">
      <c r="A908" s="820" t="s">
        <v>227</v>
      </c>
      <c r="B908" s="820"/>
      <c r="C908" s="820"/>
      <c r="D908" s="820"/>
      <c r="E908" s="820"/>
      <c r="F908" s="820"/>
      <c r="G908" s="820"/>
      <c r="H908" s="820"/>
      <c r="I908" s="820"/>
      <c r="J908" s="244"/>
    </row>
    <row r="909" spans="1:10" x14ac:dyDescent="0.25">
      <c r="A909" s="820" t="s">
        <v>226</v>
      </c>
      <c r="B909" s="820"/>
      <c r="C909" s="820"/>
      <c r="D909" s="820"/>
      <c r="E909" s="820"/>
      <c r="F909" s="820"/>
      <c r="G909" s="820"/>
      <c r="H909" s="820"/>
      <c r="I909" s="820"/>
      <c r="J909" s="244"/>
    </row>
    <row r="910" spans="1:10" x14ac:dyDescent="0.25">
      <c r="A910" s="820" t="s">
        <v>125</v>
      </c>
      <c r="B910" s="820"/>
      <c r="C910" s="820"/>
      <c r="D910" s="820"/>
      <c r="E910" s="820"/>
      <c r="F910" s="820"/>
      <c r="G910" s="820"/>
      <c r="H910" s="820"/>
      <c r="I910" s="820"/>
      <c r="J910" s="244"/>
    </row>
    <row r="911" spans="1:10" x14ac:dyDescent="0.25">
      <c r="A911" s="820" t="s">
        <v>228</v>
      </c>
      <c r="B911" s="820"/>
      <c r="C911" s="820"/>
      <c r="D911" s="820"/>
      <c r="E911" s="820"/>
      <c r="F911" s="820"/>
      <c r="G911" s="820"/>
      <c r="H911" s="820"/>
      <c r="I911" s="820"/>
      <c r="J911" s="244"/>
    </row>
    <row r="912" spans="1:10" x14ac:dyDescent="0.25">
      <c r="A912" s="820" t="s">
        <v>207</v>
      </c>
      <c r="B912" s="820"/>
      <c r="C912" s="820"/>
      <c r="D912" s="820"/>
      <c r="E912" s="820"/>
      <c r="F912" s="820"/>
      <c r="G912" s="820"/>
      <c r="H912" s="820"/>
      <c r="I912" s="820"/>
      <c r="J912" s="244"/>
    </row>
    <row r="913" spans="1:94" x14ac:dyDescent="0.25">
      <c r="A913" s="820" t="s">
        <v>208</v>
      </c>
      <c r="B913" s="820"/>
      <c r="C913" s="820"/>
      <c r="D913" s="820"/>
      <c r="E913" s="820"/>
      <c r="F913" s="820"/>
      <c r="G913" s="820"/>
      <c r="H913" s="820"/>
      <c r="I913" s="820"/>
      <c r="J913" s="244"/>
    </row>
    <row r="914" spans="1:94" x14ac:dyDescent="0.25">
      <c r="A914" s="821" t="s">
        <v>209</v>
      </c>
      <c r="B914" s="821"/>
      <c r="C914" s="821"/>
      <c r="D914" s="821"/>
      <c r="E914" s="821"/>
      <c r="F914" s="821"/>
      <c r="G914" s="821"/>
      <c r="H914" s="821"/>
      <c r="I914" s="821"/>
      <c r="J914" s="244"/>
    </row>
    <row r="915" spans="1:94" x14ac:dyDescent="0.25">
      <c r="A915" s="821" t="s">
        <v>237</v>
      </c>
      <c r="B915" s="821"/>
      <c r="C915" s="821"/>
      <c r="D915" s="821"/>
      <c r="E915" s="821"/>
      <c r="F915" s="821"/>
      <c r="G915" s="821"/>
      <c r="H915" s="821"/>
      <c r="I915" s="821"/>
      <c r="J915" s="244"/>
    </row>
    <row r="916" spans="1:94" x14ac:dyDescent="0.25">
      <c r="A916" s="820" t="s">
        <v>210</v>
      </c>
      <c r="B916" s="820"/>
      <c r="C916" s="820"/>
      <c r="D916" s="820"/>
      <c r="E916" s="820"/>
      <c r="F916" s="820"/>
      <c r="G916" s="820"/>
      <c r="H916" s="820"/>
      <c r="I916" s="820"/>
      <c r="J916" s="244"/>
    </row>
    <row r="917" spans="1:94" x14ac:dyDescent="0.25">
      <c r="A917" s="820" t="s">
        <v>231</v>
      </c>
      <c r="B917" s="820"/>
      <c r="C917" s="820"/>
      <c r="D917" s="820"/>
      <c r="E917" s="820"/>
      <c r="F917" s="820"/>
      <c r="G917" s="820"/>
      <c r="H917" s="820"/>
      <c r="I917" s="820"/>
      <c r="J917" s="244"/>
    </row>
    <row r="918" spans="1:94" x14ac:dyDescent="0.25">
      <c r="A918" s="820" t="s">
        <v>229</v>
      </c>
      <c r="B918" s="820"/>
      <c r="C918" s="820"/>
      <c r="D918" s="820"/>
      <c r="E918" s="820"/>
      <c r="F918" s="820"/>
      <c r="G918" s="820"/>
      <c r="H918" s="820"/>
      <c r="I918" s="820"/>
      <c r="J918" s="244"/>
    </row>
    <row r="919" spans="1:94" x14ac:dyDescent="0.25">
      <c r="A919" s="820" t="s">
        <v>232</v>
      </c>
      <c r="B919" s="820"/>
      <c r="C919" s="820"/>
      <c r="D919" s="820"/>
      <c r="E919" s="820"/>
      <c r="F919" s="820"/>
      <c r="G919" s="820"/>
      <c r="H919" s="820"/>
      <c r="I919" s="820"/>
      <c r="J919" s="244"/>
    </row>
    <row r="920" spans="1:94" x14ac:dyDescent="0.25">
      <c r="A920" s="820" t="s">
        <v>230</v>
      </c>
      <c r="B920" s="820"/>
      <c r="C920" s="820"/>
      <c r="D920" s="820"/>
      <c r="E920" s="820"/>
      <c r="F920" s="820"/>
      <c r="G920" s="820"/>
      <c r="H920" s="820"/>
      <c r="I920" s="820"/>
      <c r="J920" s="244"/>
    </row>
    <row r="921" spans="1:94" ht="15" x14ac:dyDescent="0.25">
      <c r="A921" s="832" t="s">
        <v>362</v>
      </c>
      <c r="B921" s="832"/>
      <c r="C921" s="832"/>
      <c r="D921" s="832"/>
      <c r="E921" s="832"/>
      <c r="F921" s="832"/>
      <c r="G921" s="832"/>
      <c r="H921" s="71"/>
      <c r="I921" s="184"/>
      <c r="J921" s="253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  <c r="AA921" s="137"/>
      <c r="AB921" s="137"/>
      <c r="AC921" s="137"/>
      <c r="AD921" s="137"/>
      <c r="AE921" s="137"/>
      <c r="AF921" s="137"/>
      <c r="AG921" s="137"/>
      <c r="AH921" s="137"/>
      <c r="AI921" s="137"/>
      <c r="AJ921" s="137"/>
      <c r="AK921" s="137"/>
      <c r="AL921" s="137"/>
      <c r="AM921" s="137"/>
      <c r="AN921" s="137"/>
      <c r="AO921" s="137"/>
      <c r="AP921" s="137"/>
      <c r="AQ921" s="137"/>
      <c r="AR921" s="137"/>
      <c r="AS921" s="137"/>
      <c r="AT921" s="137"/>
      <c r="AU921" s="137"/>
      <c r="AV921" s="137"/>
      <c r="AW921" s="137"/>
      <c r="AX921" s="137"/>
      <c r="AY921" s="137"/>
      <c r="AZ921" s="137"/>
      <c r="BA921" s="137"/>
      <c r="BB921" s="137"/>
      <c r="BC921" s="137"/>
      <c r="BD921" s="137"/>
      <c r="BE921" s="137"/>
      <c r="BF921" s="137"/>
      <c r="BG921" s="137"/>
      <c r="BH921" s="137"/>
      <c r="BI921" s="137"/>
      <c r="BJ921" s="137"/>
      <c r="BK921" s="137"/>
      <c r="BL921" s="137"/>
      <c r="BM921" s="137"/>
      <c r="BN921" s="137"/>
      <c r="BO921" s="137"/>
      <c r="BP921" s="137"/>
      <c r="BQ921" s="137"/>
      <c r="BR921" s="137"/>
      <c r="BS921" s="137"/>
      <c r="BT921" s="137"/>
      <c r="BU921" s="137"/>
      <c r="BV921" s="137"/>
      <c r="BW921" s="137"/>
      <c r="BX921" s="137"/>
      <c r="BY921" s="137"/>
      <c r="BZ921" s="137"/>
      <c r="CA921" s="137"/>
      <c r="CB921" s="137"/>
      <c r="CC921" s="137"/>
      <c r="CD921" s="137"/>
      <c r="CE921" s="137"/>
      <c r="CF921" s="137"/>
      <c r="CG921" s="137"/>
      <c r="CH921" s="137"/>
      <c r="CI921" s="137"/>
      <c r="CJ921" s="137"/>
      <c r="CK921" s="137"/>
      <c r="CL921" s="137"/>
      <c r="CM921" s="137"/>
      <c r="CN921" s="137"/>
      <c r="CO921" s="137"/>
      <c r="CP921" s="137"/>
    </row>
    <row r="922" spans="1:94" x14ac:dyDescent="0.25">
      <c r="A922" s="820" t="s">
        <v>126</v>
      </c>
      <c r="B922" s="820"/>
      <c r="C922" s="820"/>
      <c r="D922" s="820"/>
      <c r="E922" s="820"/>
      <c r="F922" s="820"/>
      <c r="G922" s="820"/>
      <c r="H922" s="820"/>
      <c r="I922" s="820"/>
      <c r="J922" s="244"/>
    </row>
    <row r="923" spans="1:94" x14ac:dyDescent="0.25">
      <c r="A923" s="820" t="s">
        <v>127</v>
      </c>
      <c r="B923" s="820"/>
      <c r="C923" s="820"/>
      <c r="D923" s="820"/>
      <c r="E923" s="820"/>
      <c r="F923" s="820"/>
      <c r="G923" s="820"/>
      <c r="H923" s="820"/>
      <c r="I923" s="820"/>
      <c r="J923" s="244"/>
    </row>
    <row r="924" spans="1:94" x14ac:dyDescent="0.25">
      <c r="A924" s="820" t="s">
        <v>128</v>
      </c>
      <c r="B924" s="820"/>
      <c r="C924" s="820"/>
      <c r="D924" s="820"/>
      <c r="E924" s="820"/>
      <c r="F924" s="820"/>
      <c r="G924" s="820"/>
      <c r="H924" s="820"/>
      <c r="I924" s="820"/>
      <c r="J924" s="244"/>
    </row>
    <row r="925" spans="1:94" x14ac:dyDescent="0.25">
      <c r="A925" s="820" t="s">
        <v>129</v>
      </c>
      <c r="B925" s="820"/>
      <c r="C925" s="820"/>
      <c r="D925" s="820"/>
      <c r="E925" s="820"/>
      <c r="F925" s="820"/>
      <c r="G925" s="820"/>
      <c r="H925" s="820"/>
      <c r="I925" s="820"/>
      <c r="J925" s="244"/>
    </row>
    <row r="926" spans="1:94" x14ac:dyDescent="0.25">
      <c r="A926" s="820" t="s">
        <v>130</v>
      </c>
      <c r="B926" s="820"/>
      <c r="C926" s="820"/>
      <c r="D926" s="820"/>
      <c r="E926" s="820"/>
      <c r="F926" s="820"/>
      <c r="G926" s="820"/>
      <c r="H926" s="820"/>
      <c r="I926" s="820"/>
      <c r="J926" s="244"/>
    </row>
    <row r="935" spans="5:5" x14ac:dyDescent="0.25">
      <c r="E935" s="151"/>
    </row>
    <row r="936" spans="5:5" x14ac:dyDescent="0.25">
      <c r="E936" s="151"/>
    </row>
  </sheetData>
  <mergeCells count="36">
    <mergeCell ref="A926:I926"/>
    <mergeCell ref="A922:I922"/>
    <mergeCell ref="A923:I923"/>
    <mergeCell ref="A924:I924"/>
    <mergeCell ref="A925:I925"/>
    <mergeCell ref="A921:G921"/>
    <mergeCell ref="A920:I920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01:I901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F801:H801"/>
    <mergeCell ref="F6:H6"/>
    <mergeCell ref="F112:H112"/>
    <mergeCell ref="F282:H282"/>
    <mergeCell ref="F360:H360"/>
    <mergeCell ref="F444:H444"/>
    <mergeCell ref="F195:H195"/>
    <mergeCell ref="F538:H538"/>
    <mergeCell ref="F714:H714"/>
    <mergeCell ref="F619:H619"/>
  </mergeCells>
  <pageMargins left="0.25" right="0.25" top="0.75" bottom="0.75" header="0.3" footer="0.3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topLeftCell="A13" workbookViewId="0">
      <selection activeCell="J39" sqref="J39"/>
    </sheetView>
  </sheetViews>
  <sheetFormatPr defaultRowHeight="15" x14ac:dyDescent="0.25"/>
  <cols>
    <col min="1" max="1" width="25.28515625" style="69" customWidth="1"/>
    <col min="2" max="2" width="11.140625" style="69" customWidth="1"/>
    <col min="3" max="3" width="11.7109375" style="69" customWidth="1"/>
    <col min="4" max="4" width="6.42578125" style="69" customWidth="1"/>
    <col min="5" max="5" width="8.85546875" style="69" customWidth="1"/>
    <col min="6" max="6" width="8" style="69" customWidth="1"/>
    <col min="7" max="7" width="9.5703125" style="69" customWidth="1"/>
    <col min="8" max="8" width="9.28515625" style="69" customWidth="1"/>
    <col min="9" max="9" width="9.42578125" style="69" customWidth="1"/>
    <col min="10" max="10" width="8.85546875" style="69" customWidth="1"/>
    <col min="11" max="11" width="11" style="69" customWidth="1"/>
    <col min="12" max="12" width="9.7109375" style="69" customWidth="1"/>
    <col min="13" max="13" width="11.28515625" style="69" customWidth="1"/>
  </cols>
  <sheetData>
    <row r="1" spans="1:35" ht="15.75" x14ac:dyDescent="0.25">
      <c r="A1" s="760"/>
      <c r="B1" s="761" t="s">
        <v>174</v>
      </c>
      <c r="C1" s="761"/>
      <c r="D1" s="761"/>
      <c r="E1" s="761"/>
      <c r="F1" s="761"/>
      <c r="G1" s="761"/>
      <c r="H1" s="762"/>
      <c r="I1" s="762"/>
      <c r="J1" s="762"/>
      <c r="K1" s="762"/>
    </row>
    <row r="2" spans="1:35" ht="15.75" thickBot="1" x14ac:dyDescent="0.3">
      <c r="A2" s="763"/>
      <c r="B2" s="763"/>
      <c r="C2" s="763"/>
      <c r="D2" s="764" t="s">
        <v>290</v>
      </c>
      <c r="E2" s="764"/>
      <c r="F2" s="764"/>
      <c r="G2" s="764"/>
      <c r="H2" s="764"/>
      <c r="I2" s="764"/>
      <c r="J2" s="764"/>
      <c r="K2" s="788" t="s">
        <v>319</v>
      </c>
    </row>
    <row r="3" spans="1:35" ht="93.75" customHeight="1" thickBot="1" x14ac:dyDescent="0.3">
      <c r="A3" s="766" t="s">
        <v>131</v>
      </c>
      <c r="B3" s="767">
        <v>1</v>
      </c>
      <c r="C3" s="768">
        <v>2</v>
      </c>
      <c r="D3" s="769">
        <v>3</v>
      </c>
      <c r="E3" s="767">
        <v>4</v>
      </c>
      <c r="F3" s="767">
        <v>5</v>
      </c>
      <c r="G3" s="768">
        <v>6</v>
      </c>
      <c r="H3" s="767">
        <v>7</v>
      </c>
      <c r="I3" s="770">
        <v>8</v>
      </c>
      <c r="J3" s="767">
        <v>9</v>
      </c>
      <c r="K3" s="769">
        <v>10</v>
      </c>
      <c r="L3" s="789" t="s">
        <v>369</v>
      </c>
      <c r="M3" s="790" t="s">
        <v>133</v>
      </c>
    </row>
    <row r="4" spans="1:35" ht="15.75" customHeight="1" thickBot="1" x14ac:dyDescent="0.3">
      <c r="A4" s="771"/>
      <c r="B4" s="772"/>
      <c r="C4" s="773"/>
      <c r="D4" s="774"/>
      <c r="E4" s="772"/>
      <c r="F4" s="772"/>
      <c r="G4" s="773"/>
      <c r="H4" s="772"/>
      <c r="I4" s="775"/>
      <c r="J4" s="772"/>
      <c r="K4" s="774"/>
      <c r="L4" s="776"/>
      <c r="M4" s="776"/>
    </row>
    <row r="5" spans="1:35" ht="15.75" thickBot="1" x14ac:dyDescent="0.3">
      <c r="A5" s="777" t="s">
        <v>18</v>
      </c>
      <c r="B5" s="778">
        <v>24.2</v>
      </c>
      <c r="C5" s="778">
        <v>32.4</v>
      </c>
      <c r="D5" s="778">
        <v>19.5</v>
      </c>
      <c r="E5" s="778">
        <v>33.700000000000003</v>
      </c>
      <c r="F5" s="778">
        <v>21.98</v>
      </c>
      <c r="G5" s="778">
        <v>24.8</v>
      </c>
      <c r="H5" s="778">
        <v>28</v>
      </c>
      <c r="I5" s="778">
        <v>19.71</v>
      </c>
      <c r="J5" s="778">
        <v>31.5</v>
      </c>
      <c r="K5" s="779">
        <v>20.83</v>
      </c>
      <c r="L5" s="780">
        <v>256.62</v>
      </c>
      <c r="M5" s="780">
        <v>25.661999999999999</v>
      </c>
    </row>
    <row r="6" spans="1:35" ht="15.75" thickBot="1" x14ac:dyDescent="0.3">
      <c r="A6" s="777" t="s">
        <v>59</v>
      </c>
      <c r="B6" s="778">
        <v>0.3</v>
      </c>
      <c r="C6" s="778">
        <v>0.35</v>
      </c>
      <c r="D6" s="778">
        <v>0.3</v>
      </c>
      <c r="E6" s="778">
        <v>0.3</v>
      </c>
      <c r="F6" s="778">
        <v>0.35</v>
      </c>
      <c r="G6" s="778">
        <v>0.3</v>
      </c>
      <c r="H6" s="778">
        <v>0.35</v>
      </c>
      <c r="I6" s="778">
        <v>0.3</v>
      </c>
      <c r="J6" s="778">
        <v>0.3</v>
      </c>
      <c r="K6" s="779">
        <v>0.35</v>
      </c>
      <c r="L6" s="780">
        <v>3.1999999999999997</v>
      </c>
      <c r="M6" s="780">
        <v>0.31999999999999995</v>
      </c>
    </row>
    <row r="7" spans="1:35" ht="15.75" thickBot="1" x14ac:dyDescent="0.3">
      <c r="A7" s="777" t="s">
        <v>51</v>
      </c>
      <c r="B7" s="778">
        <v>8</v>
      </c>
      <c r="C7" s="778">
        <v>7.14</v>
      </c>
      <c r="D7" s="778">
        <v>50.58</v>
      </c>
      <c r="E7" s="778">
        <v>9.1</v>
      </c>
      <c r="F7" s="778">
        <v>1.5</v>
      </c>
      <c r="G7" s="778">
        <v>7</v>
      </c>
      <c r="H7" s="778">
        <v>7.8</v>
      </c>
      <c r="I7" s="778">
        <v>2.5</v>
      </c>
      <c r="J7" s="778">
        <v>7.14</v>
      </c>
      <c r="K7" s="779">
        <v>107.9</v>
      </c>
      <c r="L7" s="780">
        <v>208.66</v>
      </c>
      <c r="M7" s="780">
        <v>20.866</v>
      </c>
    </row>
    <row r="8" spans="1:35" ht="15.75" thickBot="1" x14ac:dyDescent="0.3">
      <c r="A8" s="777" t="s">
        <v>87</v>
      </c>
      <c r="B8" s="778">
        <v>0.2</v>
      </c>
      <c r="C8" s="778">
        <v>0</v>
      </c>
      <c r="D8" s="778">
        <v>0.25</v>
      </c>
      <c r="E8" s="778">
        <v>0</v>
      </c>
      <c r="F8" s="778">
        <v>0</v>
      </c>
      <c r="G8" s="778">
        <v>0.38</v>
      </c>
      <c r="H8" s="778">
        <v>0</v>
      </c>
      <c r="I8" s="778">
        <v>0.2</v>
      </c>
      <c r="J8" s="778">
        <v>0</v>
      </c>
      <c r="K8" s="779">
        <v>0.2</v>
      </c>
      <c r="L8" s="780">
        <v>1.23</v>
      </c>
      <c r="M8" s="780">
        <v>0.123</v>
      </c>
    </row>
    <row r="9" spans="1:35" ht="15.75" thickBot="1" x14ac:dyDescent="0.3">
      <c r="A9" s="777" t="s">
        <v>25</v>
      </c>
      <c r="B9" s="778">
        <v>25</v>
      </c>
      <c r="C9" s="778">
        <v>25</v>
      </c>
      <c r="D9" s="778">
        <v>25</v>
      </c>
      <c r="E9" s="778">
        <v>25</v>
      </c>
      <c r="F9" s="778">
        <v>25</v>
      </c>
      <c r="G9" s="778">
        <v>25</v>
      </c>
      <c r="H9" s="778">
        <v>25</v>
      </c>
      <c r="I9" s="778">
        <v>25</v>
      </c>
      <c r="J9" s="778">
        <v>25</v>
      </c>
      <c r="K9" s="779">
        <v>25</v>
      </c>
      <c r="L9" s="780">
        <v>250</v>
      </c>
      <c r="M9" s="780">
        <v>25</v>
      </c>
    </row>
    <row r="10" spans="1:35" ht="15.75" thickBot="1" x14ac:dyDescent="0.3">
      <c r="A10" s="777" t="s">
        <v>38</v>
      </c>
      <c r="B10" s="778">
        <v>26</v>
      </c>
      <c r="C10" s="778">
        <v>20</v>
      </c>
      <c r="D10" s="778">
        <v>33</v>
      </c>
      <c r="E10" s="778">
        <v>20</v>
      </c>
      <c r="F10" s="778">
        <v>20</v>
      </c>
      <c r="G10" s="778">
        <v>20</v>
      </c>
      <c r="H10" s="778">
        <v>38</v>
      </c>
      <c r="I10" s="778">
        <v>20</v>
      </c>
      <c r="J10" s="778">
        <v>20</v>
      </c>
      <c r="K10" s="779">
        <v>20</v>
      </c>
      <c r="L10" s="780">
        <v>237</v>
      </c>
      <c r="M10" s="780">
        <v>23.7</v>
      </c>
    </row>
    <row r="11" spans="1:35" ht="15.75" thickBot="1" x14ac:dyDescent="0.3">
      <c r="A11" s="777" t="s">
        <v>46</v>
      </c>
      <c r="B11" s="778">
        <v>37.5</v>
      </c>
      <c r="C11" s="778">
        <v>37.5</v>
      </c>
      <c r="D11" s="778">
        <v>37.5</v>
      </c>
      <c r="E11" s="778">
        <v>37.5</v>
      </c>
      <c r="F11" s="778">
        <v>37.5</v>
      </c>
      <c r="G11" s="778">
        <v>37.5</v>
      </c>
      <c r="H11" s="778">
        <v>37.5</v>
      </c>
      <c r="I11" s="778">
        <v>37.5</v>
      </c>
      <c r="J11" s="778">
        <v>37.5</v>
      </c>
      <c r="K11" s="779">
        <v>37.5</v>
      </c>
      <c r="L11" s="780">
        <v>375</v>
      </c>
      <c r="M11" s="780">
        <v>37.5</v>
      </c>
    </row>
    <row r="12" spans="1:35" ht="15.75" thickBot="1" x14ac:dyDescent="0.3">
      <c r="A12" s="777" t="s">
        <v>43</v>
      </c>
      <c r="B12" s="778">
        <v>35.4</v>
      </c>
      <c r="C12" s="778">
        <v>0</v>
      </c>
      <c r="D12" s="778">
        <v>35</v>
      </c>
      <c r="E12" s="778">
        <v>35.1</v>
      </c>
      <c r="F12" s="778">
        <v>2</v>
      </c>
      <c r="G12" s="778">
        <v>30</v>
      </c>
      <c r="H12" s="778">
        <v>0</v>
      </c>
      <c r="I12" s="778">
        <v>26.1</v>
      </c>
      <c r="J12" s="778">
        <v>1.35</v>
      </c>
      <c r="K12" s="779">
        <v>24.700000000000003</v>
      </c>
      <c r="L12" s="780">
        <v>189.64999999999998</v>
      </c>
      <c r="M12" s="780">
        <v>18.964999999999996</v>
      </c>
    </row>
    <row r="13" spans="1:35" ht="15.75" thickBot="1" x14ac:dyDescent="0.3">
      <c r="A13" s="777" t="s">
        <v>70</v>
      </c>
      <c r="B13" s="778">
        <v>21.6</v>
      </c>
      <c r="C13" s="778">
        <v>0</v>
      </c>
      <c r="D13" s="778">
        <v>0</v>
      </c>
      <c r="E13" s="778">
        <v>21.6</v>
      </c>
      <c r="F13" s="778">
        <v>0</v>
      </c>
      <c r="G13" s="778">
        <v>21.6</v>
      </c>
      <c r="H13" s="778">
        <v>0</v>
      </c>
      <c r="I13" s="778">
        <v>0</v>
      </c>
      <c r="J13" s="778">
        <v>21.6</v>
      </c>
      <c r="K13" s="779">
        <v>0</v>
      </c>
      <c r="L13" s="780">
        <v>86.4</v>
      </c>
      <c r="M13" s="780">
        <v>8.64</v>
      </c>
    </row>
    <row r="14" spans="1:35" s="26" customFormat="1" ht="15.75" thickBot="1" x14ac:dyDescent="0.3">
      <c r="A14" s="777" t="s">
        <v>82</v>
      </c>
      <c r="B14" s="778">
        <v>0</v>
      </c>
      <c r="C14" s="778">
        <v>0</v>
      </c>
      <c r="D14" s="778">
        <v>45.5</v>
      </c>
      <c r="E14" s="778">
        <v>0</v>
      </c>
      <c r="F14" s="778">
        <v>0</v>
      </c>
      <c r="G14" s="778">
        <v>45.5</v>
      </c>
      <c r="H14" s="778">
        <v>0</v>
      </c>
      <c r="I14" s="778">
        <v>0</v>
      </c>
      <c r="J14" s="778">
        <v>0</v>
      </c>
      <c r="K14" s="779">
        <v>0</v>
      </c>
      <c r="L14" s="780">
        <v>91</v>
      </c>
      <c r="M14" s="780">
        <v>9.1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26" customFormat="1" ht="15.75" thickBot="1" x14ac:dyDescent="0.3">
      <c r="A15" s="777" t="s">
        <v>286</v>
      </c>
      <c r="B15" s="778">
        <v>8</v>
      </c>
      <c r="C15" s="778">
        <v>0</v>
      </c>
      <c r="D15" s="778">
        <v>0</v>
      </c>
      <c r="E15" s="778">
        <v>0</v>
      </c>
      <c r="F15" s="778">
        <v>0</v>
      </c>
      <c r="G15" s="778">
        <v>0</v>
      </c>
      <c r="H15" s="778">
        <v>0</v>
      </c>
      <c r="I15" s="778">
        <v>15.55</v>
      </c>
      <c r="J15" s="778">
        <v>0</v>
      </c>
      <c r="K15" s="779">
        <v>0</v>
      </c>
      <c r="L15" s="780">
        <v>23.55</v>
      </c>
      <c r="M15" s="780">
        <v>2.355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15.75" thickBot="1" x14ac:dyDescent="0.3">
      <c r="A16" s="777" t="s">
        <v>68</v>
      </c>
      <c r="B16" s="778">
        <v>22</v>
      </c>
      <c r="C16" s="778">
        <v>7</v>
      </c>
      <c r="D16" s="778">
        <v>12</v>
      </c>
      <c r="E16" s="778">
        <v>25</v>
      </c>
      <c r="F16" s="778">
        <v>38.5</v>
      </c>
      <c r="G16" s="778">
        <v>0</v>
      </c>
      <c r="H16" s="778">
        <v>18</v>
      </c>
      <c r="I16" s="778">
        <v>45.6</v>
      </c>
      <c r="J16" s="778">
        <v>0</v>
      </c>
      <c r="K16" s="779">
        <v>37.700000000000003</v>
      </c>
      <c r="L16" s="780">
        <v>205.8</v>
      </c>
      <c r="M16" s="780">
        <v>20.580000000000002</v>
      </c>
    </row>
    <row r="17" spans="1:13" ht="15.75" thickBot="1" x14ac:dyDescent="0.3">
      <c r="A17" s="777" t="s">
        <v>134</v>
      </c>
      <c r="B17" s="778">
        <v>0</v>
      </c>
      <c r="C17" s="778">
        <v>0</v>
      </c>
      <c r="D17" s="778">
        <v>0</v>
      </c>
      <c r="E17" s="778">
        <v>0</v>
      </c>
      <c r="F17" s="778">
        <v>0</v>
      </c>
      <c r="G17" s="778">
        <v>0</v>
      </c>
      <c r="H17" s="778">
        <v>0</v>
      </c>
      <c r="I17" s="778">
        <v>0</v>
      </c>
      <c r="J17" s="778">
        <v>0</v>
      </c>
      <c r="K17" s="779">
        <v>0</v>
      </c>
      <c r="L17" s="780">
        <v>0</v>
      </c>
      <c r="M17" s="780">
        <v>0</v>
      </c>
    </row>
    <row r="18" spans="1:13" ht="15.75" thickBot="1" x14ac:dyDescent="0.3">
      <c r="A18" s="777" t="s">
        <v>94</v>
      </c>
      <c r="B18" s="778">
        <v>3</v>
      </c>
      <c r="C18" s="778">
        <v>31.4</v>
      </c>
      <c r="D18" s="778">
        <v>0</v>
      </c>
      <c r="E18" s="778">
        <v>0</v>
      </c>
      <c r="F18" s="778">
        <v>0</v>
      </c>
      <c r="G18" s="778">
        <v>0</v>
      </c>
      <c r="H18" s="778">
        <v>0</v>
      </c>
      <c r="I18" s="778">
        <v>0</v>
      </c>
      <c r="J18" s="778">
        <v>11.4</v>
      </c>
      <c r="K18" s="779">
        <v>0</v>
      </c>
      <c r="L18" s="780">
        <v>45.8</v>
      </c>
      <c r="M18" s="780">
        <v>4.58</v>
      </c>
    </row>
    <row r="19" spans="1:13" ht="15.75" thickBot="1" x14ac:dyDescent="0.3">
      <c r="A19" s="777" t="s">
        <v>101</v>
      </c>
      <c r="B19" s="778">
        <v>0</v>
      </c>
      <c r="C19" s="778">
        <v>0</v>
      </c>
      <c r="D19" s="778">
        <v>0</v>
      </c>
      <c r="E19" s="778">
        <v>0</v>
      </c>
      <c r="F19" s="778">
        <v>0</v>
      </c>
      <c r="G19" s="778">
        <v>0</v>
      </c>
      <c r="H19" s="778">
        <v>20</v>
      </c>
      <c r="I19" s="778">
        <v>0</v>
      </c>
      <c r="J19" s="778">
        <v>0</v>
      </c>
      <c r="K19" s="779">
        <v>0</v>
      </c>
      <c r="L19" s="780">
        <v>20</v>
      </c>
      <c r="M19" s="780">
        <v>2</v>
      </c>
    </row>
    <row r="20" spans="1:13" ht="15.75" thickBot="1" x14ac:dyDescent="0.3">
      <c r="A20" s="777" t="s">
        <v>99</v>
      </c>
      <c r="B20" s="778">
        <v>11</v>
      </c>
      <c r="C20" s="778">
        <v>8</v>
      </c>
      <c r="D20" s="778">
        <v>0</v>
      </c>
      <c r="E20" s="778">
        <v>0</v>
      </c>
      <c r="F20" s="778">
        <v>0</v>
      </c>
      <c r="G20" s="778">
        <v>0</v>
      </c>
      <c r="H20" s="778">
        <v>0</v>
      </c>
      <c r="I20" s="778">
        <v>0</v>
      </c>
      <c r="J20" s="778">
        <v>0</v>
      </c>
      <c r="K20" s="779">
        <v>30</v>
      </c>
      <c r="L20" s="780">
        <v>49</v>
      </c>
      <c r="M20" s="780">
        <v>4.9000000000000004</v>
      </c>
    </row>
    <row r="21" spans="1:13" ht="15.75" thickBot="1" x14ac:dyDescent="0.3">
      <c r="A21" s="777" t="s">
        <v>62</v>
      </c>
      <c r="B21" s="778">
        <v>0</v>
      </c>
      <c r="C21" s="778">
        <v>0</v>
      </c>
      <c r="D21" s="778">
        <v>0</v>
      </c>
      <c r="E21" s="778">
        <v>0</v>
      </c>
      <c r="F21" s="778">
        <v>0</v>
      </c>
      <c r="G21" s="778">
        <v>0</v>
      </c>
      <c r="H21" s="778">
        <v>25</v>
      </c>
      <c r="I21" s="778">
        <v>0</v>
      </c>
      <c r="J21" s="778">
        <v>0</v>
      </c>
      <c r="K21" s="779">
        <v>0</v>
      </c>
      <c r="L21" s="780">
        <v>25</v>
      </c>
      <c r="M21" s="780">
        <v>2.5</v>
      </c>
    </row>
    <row r="22" spans="1:13" ht="15.75" thickBot="1" x14ac:dyDescent="0.3">
      <c r="A22" s="777" t="s">
        <v>15</v>
      </c>
      <c r="B22" s="778">
        <v>0</v>
      </c>
      <c r="C22" s="778">
        <v>0</v>
      </c>
      <c r="D22" s="778">
        <v>0</v>
      </c>
      <c r="E22" s="778">
        <v>0</v>
      </c>
      <c r="F22" s="778">
        <v>25</v>
      </c>
      <c r="G22" s="778">
        <v>0</v>
      </c>
      <c r="H22" s="778">
        <v>0</v>
      </c>
      <c r="I22" s="778">
        <v>0</v>
      </c>
      <c r="J22" s="778">
        <v>25</v>
      </c>
      <c r="K22" s="779">
        <v>0</v>
      </c>
      <c r="L22" s="780">
        <v>50</v>
      </c>
      <c r="M22" s="780">
        <v>5</v>
      </c>
    </row>
    <row r="23" spans="1:13" ht="15.75" thickBot="1" x14ac:dyDescent="0.3">
      <c r="A23" s="777" t="s">
        <v>31</v>
      </c>
      <c r="B23" s="778">
        <v>0</v>
      </c>
      <c r="C23" s="778">
        <v>0</v>
      </c>
      <c r="D23" s="778">
        <v>0</v>
      </c>
      <c r="E23" s="778">
        <v>0</v>
      </c>
      <c r="F23" s="778">
        <v>0</v>
      </c>
      <c r="G23" s="778">
        <v>8</v>
      </c>
      <c r="H23" s="778">
        <v>0</v>
      </c>
      <c r="I23" s="778">
        <v>0</v>
      </c>
      <c r="J23" s="778">
        <v>0</v>
      </c>
      <c r="K23" s="779">
        <v>0</v>
      </c>
      <c r="L23" s="780">
        <v>8</v>
      </c>
      <c r="M23" s="780">
        <v>0.8</v>
      </c>
    </row>
    <row r="24" spans="1:13" ht="15.75" thickBot="1" x14ac:dyDescent="0.3">
      <c r="A24" s="777" t="s">
        <v>135</v>
      </c>
      <c r="B24" s="778">
        <v>0</v>
      </c>
      <c r="C24" s="778">
        <v>0</v>
      </c>
      <c r="D24" s="778">
        <v>25</v>
      </c>
      <c r="E24" s="778">
        <v>0</v>
      </c>
      <c r="F24" s="778">
        <v>0</v>
      </c>
      <c r="G24" s="778">
        <v>25</v>
      </c>
      <c r="H24" s="778">
        <v>0</v>
      </c>
      <c r="I24" s="778">
        <v>0</v>
      </c>
      <c r="J24" s="778">
        <v>0</v>
      </c>
      <c r="K24" s="779">
        <v>0</v>
      </c>
      <c r="L24" s="780">
        <v>50</v>
      </c>
      <c r="M24" s="780">
        <v>5</v>
      </c>
    </row>
    <row r="25" spans="1:13" ht="15.75" thickBot="1" x14ac:dyDescent="0.3">
      <c r="A25" s="777" t="s">
        <v>136</v>
      </c>
      <c r="B25" s="778">
        <v>0</v>
      </c>
      <c r="C25" s="778">
        <v>0</v>
      </c>
      <c r="D25" s="778">
        <v>0</v>
      </c>
      <c r="E25" s="778">
        <v>0</v>
      </c>
      <c r="F25" s="778">
        <v>0</v>
      </c>
      <c r="G25" s="778">
        <v>0</v>
      </c>
      <c r="H25" s="778">
        <v>0</v>
      </c>
      <c r="I25" s="778">
        <v>0</v>
      </c>
      <c r="J25" s="778">
        <v>0</v>
      </c>
      <c r="K25" s="779">
        <v>0</v>
      </c>
      <c r="L25" s="780">
        <v>0</v>
      </c>
      <c r="M25" s="780">
        <v>0</v>
      </c>
    </row>
    <row r="26" spans="1:13" ht="15.75" thickBot="1" x14ac:dyDescent="0.3">
      <c r="A26" s="777" t="s">
        <v>117</v>
      </c>
      <c r="B26" s="778">
        <v>32.5</v>
      </c>
      <c r="C26" s="778">
        <v>0</v>
      </c>
      <c r="D26" s="778">
        <v>0</v>
      </c>
      <c r="E26" s="778">
        <v>0</v>
      </c>
      <c r="F26" s="778">
        <v>0</v>
      </c>
      <c r="G26" s="778">
        <v>25</v>
      </c>
      <c r="H26" s="778">
        <v>0</v>
      </c>
      <c r="I26" s="778">
        <v>0</v>
      </c>
      <c r="J26" s="778">
        <v>12</v>
      </c>
      <c r="K26" s="779">
        <v>0</v>
      </c>
      <c r="L26" s="780">
        <v>69.5</v>
      </c>
      <c r="M26" s="780">
        <v>6.95</v>
      </c>
    </row>
    <row r="27" spans="1:13" ht="15.75" thickBot="1" x14ac:dyDescent="0.3">
      <c r="A27" s="777" t="s">
        <v>30</v>
      </c>
      <c r="B27" s="778">
        <v>60</v>
      </c>
      <c r="C27" s="778">
        <v>131.6</v>
      </c>
      <c r="D27" s="778">
        <v>169.68</v>
      </c>
      <c r="E27" s="778">
        <v>131.19999999999999</v>
      </c>
      <c r="F27" s="778">
        <v>122.5</v>
      </c>
      <c r="G27" s="778">
        <v>60</v>
      </c>
      <c r="H27" s="778">
        <v>151.6</v>
      </c>
      <c r="I27" s="778">
        <v>56</v>
      </c>
      <c r="J27" s="778">
        <v>171.6</v>
      </c>
      <c r="K27" s="779">
        <v>40</v>
      </c>
      <c r="L27" s="780">
        <v>1094.18</v>
      </c>
      <c r="M27" s="780">
        <v>109.41800000000001</v>
      </c>
    </row>
    <row r="28" spans="1:13" ht="15.75" thickBot="1" x14ac:dyDescent="0.3">
      <c r="A28" s="777" t="s">
        <v>32</v>
      </c>
      <c r="B28" s="778">
        <v>14.6</v>
      </c>
      <c r="C28" s="778">
        <v>8</v>
      </c>
      <c r="D28" s="778">
        <v>70</v>
      </c>
      <c r="E28" s="778">
        <v>8</v>
      </c>
      <c r="F28" s="778">
        <v>66.8</v>
      </c>
      <c r="G28" s="778">
        <v>42.28</v>
      </c>
      <c r="H28" s="778">
        <v>8</v>
      </c>
      <c r="I28" s="778">
        <v>95.4</v>
      </c>
      <c r="J28" s="778">
        <v>22.3</v>
      </c>
      <c r="K28" s="779">
        <v>46.739999999999995</v>
      </c>
      <c r="L28" s="780">
        <v>382.12</v>
      </c>
      <c r="M28" s="780">
        <v>38.212000000000003</v>
      </c>
    </row>
    <row r="29" spans="1:13" ht="15.75" thickBot="1" x14ac:dyDescent="0.3">
      <c r="A29" s="777" t="s">
        <v>33</v>
      </c>
      <c r="B29" s="778">
        <v>33.596400000000003</v>
      </c>
      <c r="C29" s="778">
        <v>14.998999999999999</v>
      </c>
      <c r="D29" s="778">
        <v>31.43</v>
      </c>
      <c r="E29" s="778">
        <v>21.59</v>
      </c>
      <c r="F29" s="778">
        <v>17.380000000000003</v>
      </c>
      <c r="G29" s="778">
        <v>19.93</v>
      </c>
      <c r="H29" s="778">
        <v>19.995200000000001</v>
      </c>
      <c r="I29" s="778">
        <v>31.299999999999997</v>
      </c>
      <c r="J29" s="778">
        <v>14</v>
      </c>
      <c r="K29" s="779">
        <v>23.5</v>
      </c>
      <c r="L29" s="780">
        <v>227.72059999999999</v>
      </c>
      <c r="M29" s="780">
        <v>22.77206</v>
      </c>
    </row>
    <row r="30" spans="1:13" ht="15.75" thickBot="1" x14ac:dyDescent="0.3">
      <c r="A30" s="777" t="s">
        <v>29</v>
      </c>
      <c r="B30" s="778">
        <v>0</v>
      </c>
      <c r="C30" s="778">
        <v>47.5</v>
      </c>
      <c r="D30" s="778">
        <v>0</v>
      </c>
      <c r="E30" s="778">
        <v>33.299999999999997</v>
      </c>
      <c r="F30" s="778">
        <v>51</v>
      </c>
      <c r="G30" s="778">
        <v>0</v>
      </c>
      <c r="H30" s="778">
        <v>50.5</v>
      </c>
      <c r="I30" s="778">
        <v>32</v>
      </c>
      <c r="J30" s="778">
        <v>0</v>
      </c>
      <c r="K30" s="779">
        <v>28.4</v>
      </c>
      <c r="L30" s="780">
        <v>242.70000000000002</v>
      </c>
      <c r="M30" s="780">
        <v>24.270000000000003</v>
      </c>
    </row>
    <row r="31" spans="1:13" ht="15.75" thickBot="1" x14ac:dyDescent="0.3">
      <c r="A31" s="777" t="s">
        <v>42</v>
      </c>
      <c r="B31" s="778">
        <v>136.5</v>
      </c>
      <c r="C31" s="778">
        <v>24</v>
      </c>
      <c r="D31" s="778">
        <v>0</v>
      </c>
      <c r="E31" s="778">
        <v>40</v>
      </c>
      <c r="F31" s="778">
        <v>0</v>
      </c>
      <c r="G31" s="778">
        <v>40.5</v>
      </c>
      <c r="H31" s="778">
        <v>0</v>
      </c>
      <c r="I31" s="778">
        <v>45.3</v>
      </c>
      <c r="J31" s="778">
        <v>35</v>
      </c>
      <c r="K31" s="779">
        <v>16</v>
      </c>
      <c r="L31" s="780">
        <v>337.3</v>
      </c>
      <c r="M31" s="780">
        <v>33.730000000000004</v>
      </c>
    </row>
    <row r="32" spans="1:13" ht="15.75" thickBot="1" x14ac:dyDescent="0.3">
      <c r="A32" s="777" t="s">
        <v>181</v>
      </c>
      <c r="B32" s="778">
        <v>0</v>
      </c>
      <c r="C32" s="778">
        <v>0</v>
      </c>
      <c r="D32" s="778">
        <v>0</v>
      </c>
      <c r="E32" s="778">
        <v>0</v>
      </c>
      <c r="F32" s="778">
        <v>0</v>
      </c>
      <c r="G32" s="778">
        <v>0</v>
      </c>
      <c r="H32" s="778">
        <v>0</v>
      </c>
      <c r="I32" s="778">
        <v>0</v>
      </c>
      <c r="J32" s="778">
        <v>0</v>
      </c>
      <c r="K32" s="779">
        <v>0</v>
      </c>
      <c r="L32" s="780">
        <v>0</v>
      </c>
      <c r="M32" s="780">
        <v>0</v>
      </c>
    </row>
    <row r="33" spans="1:35" ht="15.75" thickBot="1" x14ac:dyDescent="0.3">
      <c r="A33" s="777" t="s">
        <v>35</v>
      </c>
      <c r="B33" s="778">
        <v>0</v>
      </c>
      <c r="C33" s="778">
        <v>0</v>
      </c>
      <c r="D33" s="778">
        <v>0</v>
      </c>
      <c r="E33" s="778">
        <v>0</v>
      </c>
      <c r="F33" s="778">
        <v>0</v>
      </c>
      <c r="G33" s="778">
        <v>12</v>
      </c>
      <c r="H33" s="778">
        <v>0</v>
      </c>
      <c r="I33" s="778">
        <v>0</v>
      </c>
      <c r="J33" s="778">
        <v>0</v>
      </c>
      <c r="K33" s="779">
        <v>0</v>
      </c>
      <c r="L33" s="780">
        <v>12</v>
      </c>
      <c r="M33" s="780">
        <v>1.2</v>
      </c>
    </row>
    <row r="34" spans="1:35" ht="15.75" thickBot="1" x14ac:dyDescent="0.3">
      <c r="A34" s="777" t="s">
        <v>112</v>
      </c>
      <c r="B34" s="778">
        <v>0</v>
      </c>
      <c r="C34" s="778">
        <v>0</v>
      </c>
      <c r="D34" s="778">
        <v>0</v>
      </c>
      <c r="E34" s="778">
        <v>0</v>
      </c>
      <c r="F34" s="778">
        <v>0</v>
      </c>
      <c r="G34" s="778">
        <v>0</v>
      </c>
      <c r="H34" s="778">
        <v>0</v>
      </c>
      <c r="I34" s="778">
        <v>0</v>
      </c>
      <c r="J34" s="778">
        <v>0</v>
      </c>
      <c r="K34" s="779">
        <v>0</v>
      </c>
      <c r="L34" s="780">
        <v>0</v>
      </c>
      <c r="M34" s="780">
        <v>0</v>
      </c>
    </row>
    <row r="35" spans="1:35" ht="15.75" thickBot="1" x14ac:dyDescent="0.3">
      <c r="A35" s="777" t="s">
        <v>137</v>
      </c>
      <c r="B35" s="778">
        <v>0</v>
      </c>
      <c r="C35" s="778">
        <v>0</v>
      </c>
      <c r="D35" s="778">
        <v>0</v>
      </c>
      <c r="E35" s="778">
        <v>0</v>
      </c>
      <c r="F35" s="778">
        <v>0</v>
      </c>
      <c r="G35" s="778">
        <v>0</v>
      </c>
      <c r="H35" s="778">
        <v>0</v>
      </c>
      <c r="I35" s="778">
        <v>0</v>
      </c>
      <c r="J35" s="778">
        <v>0</v>
      </c>
      <c r="K35" s="779">
        <v>0</v>
      </c>
      <c r="L35" s="780">
        <v>0</v>
      </c>
      <c r="M35" s="780">
        <v>0</v>
      </c>
    </row>
    <row r="36" spans="1:35" ht="15.75" thickBot="1" x14ac:dyDescent="0.3">
      <c r="A36" s="777" t="s">
        <v>183</v>
      </c>
      <c r="B36" s="778">
        <v>0</v>
      </c>
      <c r="C36" s="778">
        <v>0</v>
      </c>
      <c r="D36" s="778">
        <v>0</v>
      </c>
      <c r="E36" s="778">
        <v>0</v>
      </c>
      <c r="F36" s="778">
        <v>0</v>
      </c>
      <c r="G36" s="778">
        <v>0</v>
      </c>
      <c r="H36" s="778">
        <v>0</v>
      </c>
      <c r="I36" s="778">
        <v>0</v>
      </c>
      <c r="J36" s="778">
        <v>0</v>
      </c>
      <c r="K36" s="779">
        <v>0</v>
      </c>
      <c r="L36" s="780">
        <v>0</v>
      </c>
      <c r="M36" s="780">
        <v>0</v>
      </c>
    </row>
    <row r="37" spans="1:35" ht="15.75" thickBot="1" x14ac:dyDescent="0.3">
      <c r="A37" s="777" t="s">
        <v>44</v>
      </c>
      <c r="B37" s="778">
        <v>2</v>
      </c>
      <c r="C37" s="778">
        <v>0</v>
      </c>
      <c r="D37" s="778">
        <v>0</v>
      </c>
      <c r="E37" s="778">
        <v>0</v>
      </c>
      <c r="F37" s="778">
        <v>1</v>
      </c>
      <c r="G37" s="778">
        <v>0</v>
      </c>
      <c r="H37" s="778">
        <v>0</v>
      </c>
      <c r="I37" s="778">
        <v>1</v>
      </c>
      <c r="J37" s="778">
        <v>1</v>
      </c>
      <c r="K37" s="779">
        <v>3</v>
      </c>
      <c r="L37" s="780">
        <v>8</v>
      </c>
      <c r="M37" s="780">
        <v>0.8</v>
      </c>
    </row>
    <row r="38" spans="1:35" s="26" customFormat="1" ht="15.75" thickBot="1" x14ac:dyDescent="0.3">
      <c r="A38" s="777" t="s">
        <v>20</v>
      </c>
      <c r="B38" s="778">
        <v>16.3</v>
      </c>
      <c r="C38" s="778">
        <v>9</v>
      </c>
      <c r="D38" s="778">
        <v>13.6</v>
      </c>
      <c r="E38" s="778">
        <v>22</v>
      </c>
      <c r="F38" s="778">
        <v>8</v>
      </c>
      <c r="G38" s="778">
        <v>13.1</v>
      </c>
      <c r="H38" s="778">
        <v>19.5</v>
      </c>
      <c r="I38" s="778">
        <v>9.01</v>
      </c>
      <c r="J38" s="778">
        <v>11</v>
      </c>
      <c r="K38" s="779">
        <v>16.2</v>
      </c>
      <c r="L38" s="780">
        <v>137.71</v>
      </c>
      <c r="M38" s="780">
        <v>13.771000000000001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26" customFormat="1" ht="15.75" thickBot="1" x14ac:dyDescent="0.3">
      <c r="A39" s="777" t="s">
        <v>34</v>
      </c>
      <c r="B39" s="778">
        <v>14.7</v>
      </c>
      <c r="C39" s="778">
        <v>9.9</v>
      </c>
      <c r="D39" s="778">
        <v>7.8599999999999994</v>
      </c>
      <c r="E39" s="778">
        <v>11.83</v>
      </c>
      <c r="F39" s="778">
        <v>14</v>
      </c>
      <c r="G39" s="778">
        <v>14.3</v>
      </c>
      <c r="H39" s="778">
        <v>4</v>
      </c>
      <c r="I39" s="778">
        <v>11.2</v>
      </c>
      <c r="J39" s="778">
        <v>5.9</v>
      </c>
      <c r="K39" s="779">
        <v>13.879999999999999</v>
      </c>
      <c r="L39" s="780">
        <v>107.27</v>
      </c>
      <c r="M39" s="780">
        <v>10.727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15.75" thickBot="1" x14ac:dyDescent="0.3">
      <c r="A40" s="777" t="s">
        <v>48</v>
      </c>
      <c r="B40" s="778">
        <v>0</v>
      </c>
      <c r="C40" s="778">
        <v>100</v>
      </c>
      <c r="D40" s="778">
        <v>0</v>
      </c>
      <c r="E40" s="778">
        <v>100</v>
      </c>
      <c r="F40" s="778">
        <v>0</v>
      </c>
      <c r="G40" s="778">
        <v>100</v>
      </c>
      <c r="H40" s="778">
        <v>0</v>
      </c>
      <c r="I40" s="778">
        <v>100</v>
      </c>
      <c r="J40" s="778">
        <v>0</v>
      </c>
      <c r="K40" s="779">
        <v>100</v>
      </c>
      <c r="L40" s="780">
        <v>500</v>
      </c>
      <c r="M40" s="780">
        <v>50</v>
      </c>
    </row>
    <row r="41" spans="1:35" ht="15.75" thickBot="1" x14ac:dyDescent="0.3">
      <c r="A41" s="777" t="s">
        <v>88</v>
      </c>
      <c r="B41" s="778">
        <v>0</v>
      </c>
      <c r="C41" s="778">
        <v>36</v>
      </c>
      <c r="D41" s="778">
        <v>0</v>
      </c>
      <c r="E41" s="778">
        <v>13.3</v>
      </c>
      <c r="F41" s="778">
        <v>46</v>
      </c>
      <c r="G41" s="778">
        <v>0</v>
      </c>
      <c r="H41" s="778">
        <v>36</v>
      </c>
      <c r="I41" s="778">
        <v>0</v>
      </c>
      <c r="J41" s="778">
        <v>11.25</v>
      </c>
      <c r="K41" s="779">
        <v>0</v>
      </c>
      <c r="L41" s="780">
        <v>142.55000000000001</v>
      </c>
      <c r="M41" s="780">
        <v>14.255000000000001</v>
      </c>
    </row>
    <row r="42" spans="1:35" ht="15.75" thickBot="1" x14ac:dyDescent="0.3">
      <c r="A42" s="261" t="s">
        <v>311</v>
      </c>
      <c r="B42" s="778">
        <v>0</v>
      </c>
      <c r="C42" s="778">
        <v>0</v>
      </c>
      <c r="D42" s="778">
        <v>0</v>
      </c>
      <c r="E42" s="778">
        <v>0</v>
      </c>
      <c r="F42" s="778">
        <v>0</v>
      </c>
      <c r="G42" s="778">
        <v>0</v>
      </c>
      <c r="H42" s="778">
        <v>0</v>
      </c>
      <c r="I42" s="778">
        <v>0</v>
      </c>
      <c r="J42" s="778">
        <v>0</v>
      </c>
      <c r="K42" s="779">
        <v>0</v>
      </c>
      <c r="L42" s="780">
        <v>0</v>
      </c>
      <c r="M42" s="780">
        <v>0</v>
      </c>
    </row>
    <row r="43" spans="1:35" ht="15.75" thickBot="1" x14ac:dyDescent="0.3">
      <c r="A43" s="777" t="s">
        <v>138</v>
      </c>
      <c r="B43" s="778">
        <v>0</v>
      </c>
      <c r="C43" s="778">
        <v>5</v>
      </c>
      <c r="D43" s="778">
        <v>0</v>
      </c>
      <c r="E43" s="778">
        <v>0</v>
      </c>
      <c r="F43" s="778">
        <v>5</v>
      </c>
      <c r="G43" s="778">
        <v>0</v>
      </c>
      <c r="H43" s="778">
        <v>5</v>
      </c>
      <c r="I43" s="778">
        <v>0</v>
      </c>
      <c r="J43" s="778">
        <v>0</v>
      </c>
      <c r="K43" s="779">
        <v>5</v>
      </c>
      <c r="L43" s="780">
        <v>20</v>
      </c>
      <c r="M43" s="780">
        <v>2</v>
      </c>
    </row>
    <row r="44" spans="1:35" ht="15.75" thickBot="1" x14ac:dyDescent="0.3">
      <c r="A44" s="777" t="s">
        <v>396</v>
      </c>
      <c r="B44" s="778">
        <v>0</v>
      </c>
      <c r="C44" s="778">
        <v>0</v>
      </c>
      <c r="D44" s="778">
        <v>0</v>
      </c>
      <c r="E44" s="778">
        <v>0</v>
      </c>
      <c r="F44" s="778">
        <v>0</v>
      </c>
      <c r="G44" s="778">
        <v>0</v>
      </c>
      <c r="H44" s="778">
        <v>0</v>
      </c>
      <c r="I44" s="778">
        <v>0</v>
      </c>
      <c r="J44" s="778">
        <v>0</v>
      </c>
      <c r="K44" s="779">
        <v>0</v>
      </c>
      <c r="L44" s="780">
        <v>0</v>
      </c>
      <c r="M44" s="780">
        <v>0</v>
      </c>
    </row>
    <row r="45" spans="1:35" ht="15.75" thickBot="1" x14ac:dyDescent="0.3">
      <c r="A45" s="777" t="s">
        <v>27</v>
      </c>
      <c r="B45" s="778">
        <v>125</v>
      </c>
      <c r="C45" s="778">
        <v>0</v>
      </c>
      <c r="D45" s="778">
        <v>125</v>
      </c>
      <c r="E45" s="778">
        <v>0</v>
      </c>
      <c r="F45" s="778">
        <v>125</v>
      </c>
      <c r="G45" s="778">
        <v>0</v>
      </c>
      <c r="H45" s="778">
        <v>125</v>
      </c>
      <c r="I45" s="778">
        <v>0</v>
      </c>
      <c r="J45" s="778">
        <v>125</v>
      </c>
      <c r="K45" s="779">
        <v>0</v>
      </c>
      <c r="L45" s="780">
        <v>625</v>
      </c>
      <c r="M45" s="780">
        <v>62.5</v>
      </c>
    </row>
    <row r="46" spans="1:35" ht="15.75" thickBot="1" x14ac:dyDescent="0.3">
      <c r="A46" s="777" t="s">
        <v>363</v>
      </c>
      <c r="B46" s="778">
        <v>0</v>
      </c>
      <c r="C46" s="778">
        <v>0</v>
      </c>
      <c r="D46" s="778">
        <v>0</v>
      </c>
      <c r="E46" s="778">
        <v>0</v>
      </c>
      <c r="F46" s="778">
        <v>0</v>
      </c>
      <c r="G46" s="778">
        <v>0</v>
      </c>
      <c r="H46" s="778">
        <v>0</v>
      </c>
      <c r="I46" s="778">
        <v>0</v>
      </c>
      <c r="J46" s="778">
        <v>0</v>
      </c>
      <c r="K46" s="779">
        <v>0</v>
      </c>
      <c r="L46" s="780">
        <v>0</v>
      </c>
      <c r="M46" s="780">
        <v>0</v>
      </c>
    </row>
    <row r="47" spans="1:35" ht="15.75" thickBot="1" x14ac:dyDescent="0.3">
      <c r="A47" s="777" t="s">
        <v>139</v>
      </c>
      <c r="B47" s="778">
        <v>0</v>
      </c>
      <c r="C47" s="778">
        <v>0</v>
      </c>
      <c r="D47" s="778">
        <v>18</v>
      </c>
      <c r="E47" s="778">
        <v>0</v>
      </c>
      <c r="F47" s="778">
        <v>0</v>
      </c>
      <c r="G47" s="778">
        <v>0</v>
      </c>
      <c r="H47" s="778">
        <v>0</v>
      </c>
      <c r="I47" s="778">
        <v>0</v>
      </c>
      <c r="J47" s="778">
        <v>0</v>
      </c>
      <c r="K47" s="779">
        <v>18</v>
      </c>
      <c r="L47" s="780">
        <v>36</v>
      </c>
      <c r="M47" s="780">
        <v>3.6</v>
      </c>
    </row>
    <row r="48" spans="1:35" ht="15.75" thickBot="1" x14ac:dyDescent="0.3">
      <c r="A48" s="777" t="s">
        <v>140</v>
      </c>
      <c r="B48" s="778">
        <v>15</v>
      </c>
      <c r="C48" s="778">
        <v>0</v>
      </c>
      <c r="D48" s="778">
        <v>0</v>
      </c>
      <c r="E48" s="778">
        <v>0</v>
      </c>
      <c r="F48" s="778">
        <v>0</v>
      </c>
      <c r="G48" s="778">
        <v>15</v>
      </c>
      <c r="H48" s="778">
        <v>0</v>
      </c>
      <c r="I48" s="778">
        <v>15</v>
      </c>
      <c r="J48" s="778">
        <v>0</v>
      </c>
      <c r="K48" s="779">
        <v>0</v>
      </c>
      <c r="L48" s="780">
        <v>45</v>
      </c>
      <c r="M48" s="780">
        <v>4.5</v>
      </c>
    </row>
    <row r="49" spans="1:13" ht="15.75" thickBot="1" x14ac:dyDescent="0.3">
      <c r="A49" s="777" t="s">
        <v>192</v>
      </c>
      <c r="B49" s="778">
        <v>0</v>
      </c>
      <c r="C49" s="778">
        <v>0</v>
      </c>
      <c r="D49" s="778">
        <v>0</v>
      </c>
      <c r="E49" s="778">
        <v>0</v>
      </c>
      <c r="F49" s="778">
        <v>0</v>
      </c>
      <c r="G49" s="778">
        <v>0</v>
      </c>
      <c r="H49" s="778">
        <v>20</v>
      </c>
      <c r="I49" s="778">
        <v>20</v>
      </c>
      <c r="J49" s="778">
        <v>0</v>
      </c>
      <c r="K49" s="779">
        <v>0</v>
      </c>
      <c r="L49" s="780">
        <v>40</v>
      </c>
      <c r="M49" s="780">
        <v>4</v>
      </c>
    </row>
    <row r="50" spans="1:13" ht="15.75" thickBot="1" x14ac:dyDescent="0.3">
      <c r="A50" s="777" t="s">
        <v>289</v>
      </c>
      <c r="B50" s="778">
        <v>0</v>
      </c>
      <c r="C50" s="778">
        <v>0</v>
      </c>
      <c r="D50" s="778">
        <v>2.7</v>
      </c>
      <c r="E50" s="778">
        <v>0</v>
      </c>
      <c r="F50" s="778">
        <v>0</v>
      </c>
      <c r="G50" s="778">
        <v>0</v>
      </c>
      <c r="H50" s="778">
        <v>0</v>
      </c>
      <c r="I50" s="778">
        <v>2.7</v>
      </c>
      <c r="J50" s="778">
        <v>0</v>
      </c>
      <c r="K50" s="779">
        <v>0</v>
      </c>
      <c r="L50" s="780">
        <v>5.4</v>
      </c>
      <c r="M50" s="780">
        <v>0.54</v>
      </c>
    </row>
    <row r="51" spans="1:13" ht="15.75" thickBot="1" x14ac:dyDescent="0.3">
      <c r="A51" s="777" t="s">
        <v>16</v>
      </c>
      <c r="B51" s="778">
        <v>86</v>
      </c>
      <c r="C51" s="778">
        <v>340.9</v>
      </c>
      <c r="D51" s="778">
        <v>151</v>
      </c>
      <c r="E51" s="778">
        <v>288</v>
      </c>
      <c r="F51" s="778">
        <v>178</v>
      </c>
      <c r="G51" s="778">
        <v>152.5</v>
      </c>
      <c r="H51" s="778">
        <v>307.49559999999997</v>
      </c>
      <c r="I51" s="778">
        <v>151.11000000000001</v>
      </c>
      <c r="J51" s="778">
        <v>218.9</v>
      </c>
      <c r="K51" s="779">
        <v>328</v>
      </c>
      <c r="L51" s="780">
        <v>2201.9056</v>
      </c>
      <c r="M51" s="780">
        <v>220.19056</v>
      </c>
    </row>
    <row r="52" spans="1:13" ht="15.75" thickBot="1" x14ac:dyDescent="0.3">
      <c r="A52" s="777" t="s">
        <v>54</v>
      </c>
      <c r="B52" s="778">
        <v>0</v>
      </c>
      <c r="C52" s="778">
        <v>0</v>
      </c>
      <c r="D52" s="778">
        <v>0</v>
      </c>
      <c r="E52" s="778">
        <v>0</v>
      </c>
      <c r="F52" s="778">
        <v>110</v>
      </c>
      <c r="G52" s="778">
        <v>0</v>
      </c>
      <c r="H52" s="778">
        <v>0</v>
      </c>
      <c r="I52" s="778">
        <v>0</v>
      </c>
      <c r="J52" s="778">
        <v>110</v>
      </c>
      <c r="K52" s="779">
        <v>0</v>
      </c>
      <c r="L52" s="780">
        <v>220</v>
      </c>
      <c r="M52" s="780">
        <v>22</v>
      </c>
    </row>
    <row r="53" spans="1:13" ht="15.75" thickBot="1" x14ac:dyDescent="0.3">
      <c r="A53" s="777" t="s">
        <v>72</v>
      </c>
      <c r="B53" s="778">
        <v>0</v>
      </c>
      <c r="C53" s="778">
        <v>0</v>
      </c>
      <c r="D53" s="778">
        <v>110</v>
      </c>
      <c r="E53" s="778">
        <v>0</v>
      </c>
      <c r="F53" s="778">
        <v>0</v>
      </c>
      <c r="G53" s="778">
        <v>110</v>
      </c>
      <c r="H53" s="778">
        <v>0</v>
      </c>
      <c r="I53" s="778">
        <v>0</v>
      </c>
      <c r="J53" s="778">
        <v>0</v>
      </c>
      <c r="K53" s="779">
        <v>0</v>
      </c>
      <c r="L53" s="780">
        <v>220</v>
      </c>
      <c r="M53" s="780">
        <v>22</v>
      </c>
    </row>
    <row r="54" spans="1:13" ht="15.75" thickBot="1" x14ac:dyDescent="0.3">
      <c r="A54" s="777" t="s">
        <v>84</v>
      </c>
      <c r="B54" s="778">
        <v>110</v>
      </c>
      <c r="C54" s="778">
        <v>0</v>
      </c>
      <c r="D54" s="778">
        <v>0</v>
      </c>
      <c r="E54" s="778">
        <v>0</v>
      </c>
      <c r="F54" s="778">
        <v>0</v>
      </c>
      <c r="G54" s="778">
        <v>0</v>
      </c>
      <c r="H54" s="778">
        <v>0</v>
      </c>
      <c r="I54" s="778">
        <v>110</v>
      </c>
      <c r="J54" s="778">
        <v>0</v>
      </c>
      <c r="K54" s="779">
        <v>0</v>
      </c>
      <c r="L54" s="780">
        <v>220</v>
      </c>
      <c r="M54" s="780">
        <v>22</v>
      </c>
    </row>
    <row r="55" spans="1:13" ht="15.75" thickBot="1" x14ac:dyDescent="0.3">
      <c r="A55" s="777" t="s">
        <v>96</v>
      </c>
      <c r="B55" s="778">
        <v>0</v>
      </c>
      <c r="C55" s="778">
        <v>20</v>
      </c>
      <c r="D55" s="778">
        <v>0</v>
      </c>
      <c r="E55" s="778">
        <v>0</v>
      </c>
      <c r="F55" s="778">
        <v>0</v>
      </c>
      <c r="G55" s="778">
        <v>0</v>
      </c>
      <c r="H55" s="778">
        <v>0</v>
      </c>
      <c r="I55" s="778">
        <v>0</v>
      </c>
      <c r="J55" s="778">
        <v>20</v>
      </c>
      <c r="K55" s="779">
        <v>0</v>
      </c>
      <c r="L55" s="780">
        <v>40</v>
      </c>
      <c r="M55" s="780">
        <v>4</v>
      </c>
    </row>
    <row r="56" spans="1:13" ht="15.75" thickBot="1" x14ac:dyDescent="0.3">
      <c r="A56" s="777" t="s">
        <v>36</v>
      </c>
      <c r="B56" s="778">
        <v>15.5</v>
      </c>
      <c r="C56" s="778">
        <v>19.28</v>
      </c>
      <c r="D56" s="778">
        <v>0</v>
      </c>
      <c r="E56" s="778">
        <v>5</v>
      </c>
      <c r="F56" s="778">
        <v>6</v>
      </c>
      <c r="G56" s="778">
        <v>5</v>
      </c>
      <c r="H56" s="778">
        <v>3.9</v>
      </c>
      <c r="I56" s="778">
        <v>5</v>
      </c>
      <c r="J56" s="778">
        <v>14.28</v>
      </c>
      <c r="K56" s="779">
        <v>16.29</v>
      </c>
      <c r="L56" s="780">
        <v>90.25</v>
      </c>
      <c r="M56" s="780">
        <v>9.0250000000000004</v>
      </c>
    </row>
    <row r="57" spans="1:13" ht="15.75" thickBot="1" x14ac:dyDescent="0.3">
      <c r="A57" s="777" t="s">
        <v>73</v>
      </c>
      <c r="B57" s="778">
        <v>0</v>
      </c>
      <c r="C57" s="778">
        <v>107.14</v>
      </c>
      <c r="D57" s="778">
        <v>0</v>
      </c>
      <c r="E57" s="778">
        <v>73.569999999999993</v>
      </c>
      <c r="F57" s="778">
        <v>0</v>
      </c>
      <c r="G57" s="778">
        <v>0</v>
      </c>
      <c r="H57" s="778">
        <v>97.5</v>
      </c>
      <c r="I57" s="778">
        <v>0</v>
      </c>
      <c r="J57" s="778">
        <v>107.14</v>
      </c>
      <c r="K57" s="779">
        <v>0</v>
      </c>
      <c r="L57" s="780">
        <v>385.34999999999997</v>
      </c>
      <c r="M57" s="780">
        <v>38.534999999999997</v>
      </c>
    </row>
    <row r="58" spans="1:13" ht="15.75" thickBot="1" x14ac:dyDescent="0.3">
      <c r="A58" s="777" t="s">
        <v>37</v>
      </c>
      <c r="B58" s="778">
        <v>0</v>
      </c>
      <c r="C58" s="778">
        <v>0</v>
      </c>
      <c r="D58" s="778">
        <v>0</v>
      </c>
      <c r="E58" s="778">
        <v>41.78</v>
      </c>
      <c r="F58" s="778">
        <v>0</v>
      </c>
      <c r="G58" s="778">
        <v>0</v>
      </c>
      <c r="H58" s="778">
        <v>0</v>
      </c>
      <c r="I58" s="778">
        <v>52</v>
      </c>
      <c r="J58" s="778">
        <v>0</v>
      </c>
      <c r="K58" s="779">
        <v>0</v>
      </c>
      <c r="L58" s="780">
        <v>93.78</v>
      </c>
      <c r="M58" s="780">
        <v>9.3780000000000001</v>
      </c>
    </row>
    <row r="59" spans="1:13" ht="15.75" thickBot="1" x14ac:dyDescent="0.3">
      <c r="A59" s="777" t="s">
        <v>141</v>
      </c>
      <c r="B59" s="778">
        <v>100</v>
      </c>
      <c r="C59" s="778">
        <v>53.2</v>
      </c>
      <c r="D59" s="778">
        <v>17.100000000000001</v>
      </c>
      <c r="E59" s="778">
        <v>0</v>
      </c>
      <c r="F59" s="778">
        <v>17.100000000000001</v>
      </c>
      <c r="G59" s="778">
        <v>43</v>
      </c>
      <c r="H59" s="778">
        <v>52</v>
      </c>
      <c r="I59" s="778">
        <v>0</v>
      </c>
      <c r="J59" s="778">
        <v>0</v>
      </c>
      <c r="K59" s="779">
        <v>17.100000000000001</v>
      </c>
      <c r="L59" s="780">
        <v>299.5</v>
      </c>
      <c r="M59" s="780">
        <v>29.95</v>
      </c>
    </row>
    <row r="60" spans="1:13" ht="15.75" thickBot="1" x14ac:dyDescent="0.3">
      <c r="A60" s="777" t="s">
        <v>83</v>
      </c>
      <c r="B60" s="778">
        <v>14.670500000000001</v>
      </c>
      <c r="C60" s="778">
        <v>22.002500000000001</v>
      </c>
      <c r="D60" s="778">
        <v>52</v>
      </c>
      <c r="E60" s="778">
        <v>0</v>
      </c>
      <c r="F60" s="778">
        <v>102.99600000000001</v>
      </c>
      <c r="G60" s="778">
        <v>77</v>
      </c>
      <c r="H60" s="778">
        <v>14.67</v>
      </c>
      <c r="I60" s="778">
        <v>39.42</v>
      </c>
      <c r="J60" s="778">
        <v>14.67</v>
      </c>
      <c r="K60" s="779">
        <v>0</v>
      </c>
      <c r="L60" s="780">
        <v>337.42900000000003</v>
      </c>
      <c r="M60" s="780">
        <v>33.742900000000006</v>
      </c>
    </row>
    <row r="61" spans="1:13" ht="15.75" thickBot="1" x14ac:dyDescent="0.3">
      <c r="A61" s="777" t="s">
        <v>297</v>
      </c>
      <c r="B61" s="778">
        <v>0</v>
      </c>
      <c r="C61" s="778">
        <v>0</v>
      </c>
      <c r="D61" s="778">
        <v>0</v>
      </c>
      <c r="E61" s="778">
        <v>0</v>
      </c>
      <c r="F61" s="778">
        <v>0</v>
      </c>
      <c r="G61" s="778">
        <v>0</v>
      </c>
      <c r="H61" s="778">
        <v>0</v>
      </c>
      <c r="I61" s="778">
        <v>0</v>
      </c>
      <c r="J61" s="778">
        <v>0</v>
      </c>
      <c r="K61" s="779">
        <v>0</v>
      </c>
      <c r="L61" s="780">
        <v>0</v>
      </c>
      <c r="M61" s="780">
        <v>0</v>
      </c>
    </row>
    <row r="62" spans="1:13" ht="15.75" thickBot="1" x14ac:dyDescent="0.3">
      <c r="A62" s="777" t="s">
        <v>329</v>
      </c>
      <c r="B62" s="778">
        <v>0</v>
      </c>
      <c r="C62" s="778">
        <v>0</v>
      </c>
      <c r="D62" s="778">
        <v>0</v>
      </c>
      <c r="E62" s="778">
        <v>0</v>
      </c>
      <c r="F62" s="778">
        <v>0</v>
      </c>
      <c r="G62" s="778">
        <v>0</v>
      </c>
      <c r="H62" s="778">
        <v>0</v>
      </c>
      <c r="I62" s="778">
        <v>0</v>
      </c>
      <c r="J62" s="778">
        <v>0</v>
      </c>
      <c r="K62" s="779">
        <v>64</v>
      </c>
      <c r="L62" s="780">
        <v>64</v>
      </c>
      <c r="M62" s="780">
        <v>6.4</v>
      </c>
    </row>
    <row r="63" spans="1:13" ht="15.75" thickBot="1" x14ac:dyDescent="0.3">
      <c r="A63" s="777" t="s">
        <v>66</v>
      </c>
      <c r="B63" s="778">
        <v>0</v>
      </c>
      <c r="C63" s="778">
        <v>7</v>
      </c>
      <c r="D63" s="778">
        <v>0</v>
      </c>
      <c r="E63" s="778">
        <v>7</v>
      </c>
      <c r="F63" s="778">
        <v>0</v>
      </c>
      <c r="G63" s="778">
        <v>7</v>
      </c>
      <c r="H63" s="778">
        <v>0</v>
      </c>
      <c r="I63" s="778">
        <v>7</v>
      </c>
      <c r="J63" s="778">
        <v>0</v>
      </c>
      <c r="K63" s="779">
        <v>24.7</v>
      </c>
      <c r="L63" s="780">
        <v>52.7</v>
      </c>
      <c r="M63" s="780">
        <v>5.2700000000000005</v>
      </c>
    </row>
    <row r="64" spans="1:13" ht="32.25" thickBot="1" x14ac:dyDescent="0.3">
      <c r="A64" s="85" t="s">
        <v>393</v>
      </c>
      <c r="B64" s="778">
        <v>0</v>
      </c>
      <c r="C64" s="778">
        <v>0</v>
      </c>
      <c r="D64" s="778">
        <v>0</v>
      </c>
      <c r="E64" s="778">
        <v>0</v>
      </c>
      <c r="F64" s="778">
        <v>0</v>
      </c>
      <c r="G64" s="778">
        <v>0</v>
      </c>
      <c r="H64" s="778">
        <v>0</v>
      </c>
      <c r="I64" s="778">
        <v>0</v>
      </c>
      <c r="J64" s="778">
        <v>1</v>
      </c>
      <c r="K64" s="779">
        <v>0</v>
      </c>
      <c r="L64" s="780">
        <v>1</v>
      </c>
      <c r="M64" s="780">
        <v>0.1</v>
      </c>
    </row>
    <row r="65" spans="1:35" ht="15.75" thickBot="1" x14ac:dyDescent="0.3">
      <c r="A65" s="777" t="s">
        <v>22</v>
      </c>
      <c r="B65" s="778">
        <v>0</v>
      </c>
      <c r="C65" s="778">
        <v>0</v>
      </c>
      <c r="D65" s="778">
        <v>0</v>
      </c>
      <c r="E65" s="778">
        <v>1.5</v>
      </c>
      <c r="F65" s="778">
        <v>0</v>
      </c>
      <c r="G65" s="778">
        <v>0</v>
      </c>
      <c r="H65" s="778">
        <v>1.5</v>
      </c>
      <c r="I65" s="778">
        <v>0</v>
      </c>
      <c r="J65" s="778">
        <v>0</v>
      </c>
      <c r="K65" s="779">
        <v>1.5</v>
      </c>
      <c r="L65" s="780">
        <v>4.5</v>
      </c>
      <c r="M65" s="780">
        <v>0.45</v>
      </c>
    </row>
    <row r="66" spans="1:35" ht="15.75" thickBot="1" x14ac:dyDescent="0.3">
      <c r="A66" s="777" t="s">
        <v>64</v>
      </c>
      <c r="B66" s="778">
        <v>0</v>
      </c>
      <c r="C66" s="778">
        <v>1.5</v>
      </c>
      <c r="D66" s="778">
        <v>0</v>
      </c>
      <c r="E66" s="778">
        <v>0</v>
      </c>
      <c r="F66" s="778">
        <v>1.5</v>
      </c>
      <c r="G66" s="778">
        <v>0</v>
      </c>
      <c r="H66" s="778">
        <v>0</v>
      </c>
      <c r="I66" s="778">
        <v>0</v>
      </c>
      <c r="J66" s="778">
        <v>1.5</v>
      </c>
      <c r="K66" s="779">
        <v>0</v>
      </c>
      <c r="L66" s="780">
        <v>4.5</v>
      </c>
      <c r="M66" s="780">
        <v>0.45</v>
      </c>
    </row>
    <row r="67" spans="1:35" ht="15.75" thickBot="1" x14ac:dyDescent="0.3">
      <c r="A67" s="777" t="s">
        <v>364</v>
      </c>
      <c r="B67" s="778">
        <v>0</v>
      </c>
      <c r="C67" s="778">
        <v>0</v>
      </c>
      <c r="D67" s="778">
        <v>0</v>
      </c>
      <c r="E67" s="778">
        <v>0</v>
      </c>
      <c r="F67" s="778">
        <v>0</v>
      </c>
      <c r="G67" s="778">
        <v>0</v>
      </c>
      <c r="H67" s="778">
        <v>0</v>
      </c>
      <c r="I67" s="778">
        <v>0</v>
      </c>
      <c r="J67" s="778">
        <v>0</v>
      </c>
      <c r="K67" s="779">
        <v>0</v>
      </c>
      <c r="L67" s="780">
        <v>0</v>
      </c>
      <c r="M67" s="780">
        <v>0</v>
      </c>
    </row>
    <row r="68" spans="1:35" ht="15.75" thickBot="1" x14ac:dyDescent="0.3">
      <c r="A68" s="777" t="s">
        <v>307</v>
      </c>
      <c r="B68" s="778">
        <v>0</v>
      </c>
      <c r="C68" s="778">
        <v>0</v>
      </c>
      <c r="D68" s="778">
        <v>0</v>
      </c>
      <c r="E68" s="778">
        <v>0</v>
      </c>
      <c r="F68" s="778">
        <v>10</v>
      </c>
      <c r="G68" s="778">
        <v>0</v>
      </c>
      <c r="H68" s="778">
        <v>0</v>
      </c>
      <c r="I68" s="778">
        <v>0</v>
      </c>
      <c r="J68" s="778">
        <v>10</v>
      </c>
      <c r="K68" s="779">
        <v>0</v>
      </c>
      <c r="L68" s="780">
        <v>20</v>
      </c>
      <c r="M68" s="780">
        <v>2</v>
      </c>
    </row>
    <row r="69" spans="1:35" ht="15.75" thickBot="1" x14ac:dyDescent="0.3">
      <c r="A69" s="777" t="s">
        <v>19</v>
      </c>
      <c r="B69" s="778">
        <v>5.0999999999999996</v>
      </c>
      <c r="C69" s="778">
        <v>5.3999999999999995</v>
      </c>
      <c r="D69" s="778">
        <v>4.7</v>
      </c>
      <c r="E69" s="778">
        <v>4.03</v>
      </c>
      <c r="F69" s="778">
        <v>3.3</v>
      </c>
      <c r="G69" s="778">
        <v>4.5999999999999996</v>
      </c>
      <c r="H69" s="778">
        <v>3.7</v>
      </c>
      <c r="I69" s="778">
        <v>5.9099999999999993</v>
      </c>
      <c r="J69" s="778">
        <v>3.5999999999999996</v>
      </c>
      <c r="K69" s="779">
        <v>4.5</v>
      </c>
      <c r="L69" s="780">
        <v>44.84</v>
      </c>
      <c r="M69" s="780">
        <v>4.484</v>
      </c>
    </row>
    <row r="70" spans="1:35" ht="16.5" thickBot="1" x14ac:dyDescent="0.3">
      <c r="A70" s="85" t="s">
        <v>370</v>
      </c>
      <c r="B70" s="778">
        <v>0</v>
      </c>
      <c r="C70" s="778">
        <v>10</v>
      </c>
      <c r="D70" s="778">
        <v>0</v>
      </c>
      <c r="E70" s="778">
        <v>0</v>
      </c>
      <c r="F70" s="778">
        <v>0</v>
      </c>
      <c r="G70" s="778">
        <v>0</v>
      </c>
      <c r="H70" s="778">
        <v>10</v>
      </c>
      <c r="I70" s="778">
        <v>0</v>
      </c>
      <c r="J70" s="778">
        <v>0</v>
      </c>
      <c r="K70" s="779">
        <v>0</v>
      </c>
      <c r="L70" s="780">
        <v>20</v>
      </c>
      <c r="M70" s="780">
        <v>2</v>
      </c>
    </row>
    <row r="71" spans="1:35" ht="15.75" thickBot="1" x14ac:dyDescent="0.3">
      <c r="A71" s="777" t="s">
        <v>95</v>
      </c>
      <c r="B71" s="778">
        <v>0</v>
      </c>
      <c r="C71" s="778">
        <v>0</v>
      </c>
      <c r="D71" s="778">
        <v>7</v>
      </c>
      <c r="E71" s="778">
        <v>0</v>
      </c>
      <c r="F71" s="778">
        <v>0</v>
      </c>
      <c r="G71" s="778">
        <v>6</v>
      </c>
      <c r="H71" s="778">
        <v>0</v>
      </c>
      <c r="I71" s="778">
        <v>0</v>
      </c>
      <c r="J71" s="778">
        <v>0</v>
      </c>
      <c r="K71" s="779">
        <v>0</v>
      </c>
      <c r="L71" s="780">
        <v>13</v>
      </c>
      <c r="M71" s="780">
        <v>1.3</v>
      </c>
    </row>
    <row r="72" spans="1:35" ht="15.75" thickBot="1" x14ac:dyDescent="0.3">
      <c r="A72" s="777" t="s">
        <v>339</v>
      </c>
      <c r="B72" s="778">
        <v>0</v>
      </c>
      <c r="C72" s="778">
        <v>0</v>
      </c>
      <c r="D72" s="778">
        <v>0</v>
      </c>
      <c r="E72" s="778">
        <v>21</v>
      </c>
      <c r="F72" s="778">
        <v>0</v>
      </c>
      <c r="G72" s="778">
        <v>0</v>
      </c>
      <c r="H72" s="778">
        <v>0</v>
      </c>
      <c r="I72" s="778">
        <v>0</v>
      </c>
      <c r="J72" s="778">
        <v>0</v>
      </c>
      <c r="K72" s="779">
        <v>0</v>
      </c>
      <c r="L72" s="780">
        <v>21</v>
      </c>
      <c r="M72" s="780">
        <v>2.1</v>
      </c>
    </row>
    <row r="73" spans="1:35" ht="15.75" thickBot="1" x14ac:dyDescent="0.3">
      <c r="A73" s="784" t="s">
        <v>142</v>
      </c>
      <c r="B73" s="785">
        <v>68.5</v>
      </c>
      <c r="C73" s="785">
        <v>46.4</v>
      </c>
      <c r="D73" s="785">
        <v>37</v>
      </c>
      <c r="E73" s="785">
        <v>25</v>
      </c>
      <c r="F73" s="785">
        <v>63.5</v>
      </c>
      <c r="G73" s="785">
        <v>58</v>
      </c>
      <c r="H73" s="785">
        <v>63</v>
      </c>
      <c r="I73" s="785">
        <v>45.6</v>
      </c>
      <c r="J73" s="785">
        <v>48.4</v>
      </c>
      <c r="K73" s="785">
        <v>67.7</v>
      </c>
      <c r="L73" s="2">
        <v>523.1</v>
      </c>
      <c r="M73" s="2">
        <v>52.31</v>
      </c>
    </row>
    <row r="74" spans="1:35" ht="15.75" thickBot="1" x14ac:dyDescent="0.3">
      <c r="A74" s="784" t="s">
        <v>143</v>
      </c>
      <c r="B74" s="785">
        <v>186.69640000000001</v>
      </c>
      <c r="C74" s="785">
        <v>94.498999999999995</v>
      </c>
      <c r="D74" s="785">
        <v>101.43</v>
      </c>
      <c r="E74" s="785">
        <v>102.89</v>
      </c>
      <c r="F74" s="785">
        <v>136.18</v>
      </c>
      <c r="G74" s="785">
        <v>114.71000000000001</v>
      </c>
      <c r="H74" s="785">
        <v>78.495199999999997</v>
      </c>
      <c r="I74" s="785">
        <v>205</v>
      </c>
      <c r="J74" s="785">
        <v>72.3</v>
      </c>
      <c r="K74" s="785">
        <v>117.63999999999999</v>
      </c>
      <c r="L74" s="2">
        <v>1209.8406</v>
      </c>
      <c r="M74" s="2">
        <v>120.98406</v>
      </c>
    </row>
    <row r="75" spans="1:35" ht="15.75" thickBot="1" x14ac:dyDescent="0.3">
      <c r="A75" s="784" t="s">
        <v>144</v>
      </c>
      <c r="B75" s="785">
        <v>0</v>
      </c>
      <c r="C75" s="785">
        <v>141</v>
      </c>
      <c r="D75" s="785">
        <v>0</v>
      </c>
      <c r="E75" s="785">
        <v>113.3</v>
      </c>
      <c r="F75" s="785">
        <v>51</v>
      </c>
      <c r="G75" s="785">
        <v>100</v>
      </c>
      <c r="H75" s="785">
        <v>61</v>
      </c>
      <c r="I75" s="785">
        <v>120</v>
      </c>
      <c r="J75" s="785">
        <v>11.25</v>
      </c>
      <c r="K75" s="785">
        <v>105</v>
      </c>
      <c r="L75" s="2">
        <v>702.55</v>
      </c>
      <c r="M75" s="2">
        <v>70.254999999999995</v>
      </c>
    </row>
    <row r="76" spans="1:35" ht="45" customHeight="1" thickBot="1" x14ac:dyDescent="0.3">
      <c r="A76" s="784" t="s">
        <v>145</v>
      </c>
      <c r="B76" s="785">
        <v>15</v>
      </c>
      <c r="C76" s="785">
        <v>0</v>
      </c>
      <c r="D76" s="785">
        <v>20.7</v>
      </c>
      <c r="E76" s="785">
        <v>0</v>
      </c>
      <c r="F76" s="785">
        <v>0</v>
      </c>
      <c r="G76" s="785">
        <v>15</v>
      </c>
      <c r="H76" s="785">
        <v>0</v>
      </c>
      <c r="I76" s="785">
        <v>17.7</v>
      </c>
      <c r="J76" s="785">
        <v>0</v>
      </c>
      <c r="K76" s="785">
        <v>18</v>
      </c>
      <c r="L76" s="2">
        <v>86.4</v>
      </c>
      <c r="M76" s="2">
        <v>8.64</v>
      </c>
    </row>
    <row r="77" spans="1:35" ht="15.75" thickBot="1" x14ac:dyDescent="0.3">
      <c r="A77" s="784" t="s">
        <v>146</v>
      </c>
      <c r="B77" s="785">
        <v>196</v>
      </c>
      <c r="C77" s="785">
        <v>360.9</v>
      </c>
      <c r="D77" s="785">
        <v>261</v>
      </c>
      <c r="E77" s="785">
        <v>288</v>
      </c>
      <c r="F77" s="785">
        <v>288</v>
      </c>
      <c r="G77" s="785">
        <v>262.5</v>
      </c>
      <c r="H77" s="785">
        <v>307.49559999999997</v>
      </c>
      <c r="I77" s="785">
        <v>261.11</v>
      </c>
      <c r="J77" s="785">
        <v>348.9</v>
      </c>
      <c r="K77" s="785">
        <v>328</v>
      </c>
      <c r="L77" s="2">
        <v>2901.9056</v>
      </c>
      <c r="M77" s="2">
        <v>290.19056</v>
      </c>
    </row>
    <row r="78" spans="1:35" ht="15.75" thickBot="1" x14ac:dyDescent="0.3">
      <c r="A78" s="786" t="s">
        <v>37</v>
      </c>
      <c r="B78" s="785">
        <v>100</v>
      </c>
      <c r="C78" s="785">
        <v>53.2</v>
      </c>
      <c r="D78" s="785">
        <v>17.100000000000001</v>
      </c>
      <c r="E78" s="785">
        <v>41.78</v>
      </c>
      <c r="F78" s="785">
        <v>17.100000000000001</v>
      </c>
      <c r="G78" s="785">
        <v>43</v>
      </c>
      <c r="H78" s="785">
        <v>52</v>
      </c>
      <c r="I78" s="785">
        <v>52</v>
      </c>
      <c r="J78" s="785">
        <v>0</v>
      </c>
      <c r="K78" s="785">
        <v>17.100000000000001</v>
      </c>
      <c r="L78" s="2">
        <v>393.28</v>
      </c>
      <c r="M78" s="2">
        <v>39.327999999999996</v>
      </c>
    </row>
    <row r="79" spans="1:35" ht="15.75" thickBot="1" x14ac:dyDescent="0.3">
      <c r="A79" s="786" t="s">
        <v>175</v>
      </c>
      <c r="B79" s="785">
        <v>14.670500000000001</v>
      </c>
      <c r="C79" s="785">
        <v>22.002500000000001</v>
      </c>
      <c r="D79" s="785">
        <v>52</v>
      </c>
      <c r="E79" s="785">
        <v>0</v>
      </c>
      <c r="F79" s="785">
        <v>102.99600000000001</v>
      </c>
      <c r="G79" s="785">
        <v>77</v>
      </c>
      <c r="H79" s="785">
        <v>14.67</v>
      </c>
      <c r="I79" s="785">
        <v>39.42</v>
      </c>
      <c r="J79" s="785">
        <v>14.67</v>
      </c>
      <c r="K79" s="785">
        <v>64</v>
      </c>
      <c r="L79" s="2">
        <v>401.42900000000003</v>
      </c>
      <c r="M79" s="2">
        <v>40.142900000000004</v>
      </c>
    </row>
    <row r="80" spans="1:35" s="37" customFormat="1" ht="15.75" thickBot="1" x14ac:dyDescent="0.3">
      <c r="A80" s="786" t="s">
        <v>82</v>
      </c>
      <c r="B80" s="785">
        <v>8</v>
      </c>
      <c r="C80" s="785">
        <v>0</v>
      </c>
      <c r="D80" s="785">
        <v>45.5</v>
      </c>
      <c r="E80" s="785">
        <v>0</v>
      </c>
      <c r="F80" s="785">
        <v>0</v>
      </c>
      <c r="G80" s="785">
        <v>45.5</v>
      </c>
      <c r="H80" s="785">
        <v>0</v>
      </c>
      <c r="I80" s="785">
        <v>15.55</v>
      </c>
      <c r="J80" s="785">
        <v>0</v>
      </c>
      <c r="K80" s="785">
        <v>0</v>
      </c>
      <c r="L80" s="2">
        <v>114.55</v>
      </c>
      <c r="M80" s="2">
        <v>11.455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ht="15.75" thickBot="1" x14ac:dyDescent="0.3">
      <c r="A81" s="786" t="s">
        <v>120</v>
      </c>
      <c r="B81" s="785">
        <v>51</v>
      </c>
      <c r="C81" s="785">
        <v>45</v>
      </c>
      <c r="D81" s="785">
        <v>65</v>
      </c>
      <c r="E81" s="785">
        <v>45</v>
      </c>
      <c r="F81" s="785">
        <v>45</v>
      </c>
      <c r="G81" s="785">
        <v>51</v>
      </c>
      <c r="H81" s="785">
        <v>63</v>
      </c>
      <c r="I81" s="785">
        <v>45</v>
      </c>
      <c r="J81" s="785">
        <v>45</v>
      </c>
      <c r="K81" s="785">
        <v>45</v>
      </c>
      <c r="L81" s="2">
        <v>500</v>
      </c>
      <c r="M81" s="2">
        <v>50</v>
      </c>
    </row>
    <row r="82" spans="1:35" ht="15.75" thickBot="1" x14ac:dyDescent="0.3">
      <c r="A82" s="786" t="s">
        <v>71</v>
      </c>
      <c r="B82" s="791">
        <v>0</v>
      </c>
      <c r="C82" s="791">
        <v>10</v>
      </c>
      <c r="D82" s="791">
        <v>0</v>
      </c>
      <c r="E82" s="791">
        <v>21</v>
      </c>
      <c r="F82" s="791">
        <v>10</v>
      </c>
      <c r="G82" s="791">
        <v>0</v>
      </c>
      <c r="H82" s="791">
        <v>10</v>
      </c>
      <c r="I82" s="791">
        <v>0</v>
      </c>
      <c r="J82" s="791">
        <v>10</v>
      </c>
      <c r="K82" s="791">
        <v>0</v>
      </c>
      <c r="L82" s="2">
        <v>61</v>
      </c>
      <c r="M82" s="2">
        <v>6.1</v>
      </c>
    </row>
    <row r="83" spans="1:35" s="25" customFormat="1" x14ac:dyDescent="0.25">
      <c r="A83" s="783" t="s">
        <v>173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ht="15.75" x14ac:dyDescent="0.25">
      <c r="A84" s="760"/>
      <c r="B84" s="761" t="s">
        <v>174</v>
      </c>
      <c r="C84" s="761"/>
      <c r="D84" s="761"/>
      <c r="E84" s="761"/>
      <c r="F84" s="761"/>
      <c r="G84" s="761"/>
      <c r="H84" s="762"/>
      <c r="I84" s="762"/>
      <c r="J84" s="762"/>
      <c r="K84" s="762"/>
    </row>
    <row r="85" spans="1:35" ht="15.75" thickBot="1" x14ac:dyDescent="0.3">
      <c r="A85" s="763"/>
      <c r="B85" s="763"/>
      <c r="C85" s="763"/>
      <c r="D85" s="764" t="s">
        <v>290</v>
      </c>
      <c r="E85" s="764"/>
      <c r="F85" s="764"/>
      <c r="G85" s="764"/>
      <c r="H85" s="764"/>
      <c r="I85" s="764"/>
      <c r="J85" s="764"/>
      <c r="K85" s="765" t="s">
        <v>7</v>
      </c>
    </row>
    <row r="86" spans="1:35" ht="15.75" thickBot="1" x14ac:dyDescent="0.3"/>
    <row r="87" spans="1:35" ht="15.75" thickBot="1" x14ac:dyDescent="0.3">
      <c r="A87" s="766" t="s">
        <v>131</v>
      </c>
      <c r="B87" s="767">
        <v>1</v>
      </c>
      <c r="C87" s="768">
        <v>2</v>
      </c>
      <c r="D87" s="769">
        <v>3</v>
      </c>
      <c r="E87" s="767">
        <v>4</v>
      </c>
      <c r="F87" s="767">
        <v>5</v>
      </c>
      <c r="G87" s="768">
        <v>6</v>
      </c>
      <c r="H87" s="767">
        <v>7</v>
      </c>
      <c r="I87" s="770">
        <v>8</v>
      </c>
      <c r="J87" s="767">
        <v>9</v>
      </c>
      <c r="K87" s="769">
        <v>10</v>
      </c>
      <c r="L87" s="767" t="s">
        <v>132</v>
      </c>
      <c r="M87" s="767" t="s">
        <v>133</v>
      </c>
    </row>
    <row r="88" spans="1:35" ht="15.75" thickBot="1" x14ac:dyDescent="0.3">
      <c r="A88" s="771"/>
      <c r="B88" s="772"/>
      <c r="C88" s="773"/>
      <c r="D88" s="774"/>
      <c r="E88" s="772"/>
      <c r="F88" s="772"/>
      <c r="G88" s="773"/>
      <c r="H88" s="772"/>
      <c r="I88" s="775"/>
      <c r="J88" s="772"/>
      <c r="K88" s="774"/>
      <c r="L88" s="776"/>
      <c r="M88" s="776"/>
    </row>
    <row r="89" spans="1:35" ht="15.75" thickBot="1" x14ac:dyDescent="0.3">
      <c r="A89" s="777" t="s">
        <v>18</v>
      </c>
      <c r="B89" s="778">
        <v>24.2</v>
      </c>
      <c r="C89" s="778">
        <v>32.4</v>
      </c>
      <c r="D89" s="778">
        <v>19.5</v>
      </c>
      <c r="E89" s="778">
        <v>33.700000000000003</v>
      </c>
      <c r="F89" s="778">
        <v>21.98</v>
      </c>
      <c r="G89" s="778">
        <v>24.8</v>
      </c>
      <c r="H89" s="778">
        <v>28</v>
      </c>
      <c r="I89" s="778">
        <v>19.71</v>
      </c>
      <c r="J89" s="778">
        <v>31.5</v>
      </c>
      <c r="K89" s="779">
        <v>20.83</v>
      </c>
      <c r="L89" s="780">
        <v>256.62</v>
      </c>
      <c r="M89" s="780">
        <v>25.661999999999999</v>
      </c>
    </row>
    <row r="90" spans="1:35" s="26" customFormat="1" ht="15.75" thickBot="1" x14ac:dyDescent="0.3">
      <c r="A90" s="777" t="s">
        <v>59</v>
      </c>
      <c r="B90" s="778">
        <v>0.3</v>
      </c>
      <c r="C90" s="778">
        <v>0.35</v>
      </c>
      <c r="D90" s="778">
        <v>0.3</v>
      </c>
      <c r="E90" s="778">
        <v>0.3</v>
      </c>
      <c r="F90" s="778">
        <v>0.35</v>
      </c>
      <c r="G90" s="778">
        <v>0.3</v>
      </c>
      <c r="H90" s="778">
        <v>0.35</v>
      </c>
      <c r="I90" s="778">
        <v>0.3</v>
      </c>
      <c r="J90" s="778">
        <v>0.3</v>
      </c>
      <c r="K90" s="779">
        <v>0.35</v>
      </c>
      <c r="L90" s="780">
        <v>3.1999999999999997</v>
      </c>
      <c r="M90" s="780">
        <v>0.31999999999999995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5" ht="15.75" thickBot="1" x14ac:dyDescent="0.3">
      <c r="A91" s="777" t="s">
        <v>51</v>
      </c>
      <c r="B91" s="778">
        <v>8</v>
      </c>
      <c r="C91" s="778">
        <v>7.14</v>
      </c>
      <c r="D91" s="778">
        <v>50.58</v>
      </c>
      <c r="E91" s="778">
        <v>9.1</v>
      </c>
      <c r="F91" s="778">
        <v>1.5</v>
      </c>
      <c r="G91" s="778">
        <v>7</v>
      </c>
      <c r="H91" s="778">
        <v>7.8</v>
      </c>
      <c r="I91" s="778">
        <v>2.5</v>
      </c>
      <c r="J91" s="778">
        <v>7.14</v>
      </c>
      <c r="K91" s="779">
        <v>107.9</v>
      </c>
      <c r="L91" s="780">
        <v>208.66</v>
      </c>
      <c r="M91" s="780">
        <v>20.866</v>
      </c>
    </row>
    <row r="92" spans="1:35" ht="15.75" thickBot="1" x14ac:dyDescent="0.3">
      <c r="A92" s="777" t="s">
        <v>87</v>
      </c>
      <c r="B92" s="778">
        <v>0.2</v>
      </c>
      <c r="C92" s="778">
        <v>0</v>
      </c>
      <c r="D92" s="778">
        <v>0.25</v>
      </c>
      <c r="E92" s="778">
        <v>0</v>
      </c>
      <c r="F92" s="778">
        <v>0</v>
      </c>
      <c r="G92" s="778">
        <v>0.38</v>
      </c>
      <c r="H92" s="778">
        <v>0</v>
      </c>
      <c r="I92" s="778">
        <v>0.2</v>
      </c>
      <c r="J92" s="778">
        <v>0</v>
      </c>
      <c r="K92" s="779">
        <v>0.2</v>
      </c>
      <c r="L92" s="780">
        <v>1.23</v>
      </c>
      <c r="M92" s="780">
        <v>0.123</v>
      </c>
    </row>
    <row r="93" spans="1:35" ht="15.75" thickBot="1" x14ac:dyDescent="0.3">
      <c r="A93" s="777" t="s">
        <v>25</v>
      </c>
      <c r="B93" s="778">
        <v>25</v>
      </c>
      <c r="C93" s="778">
        <v>25</v>
      </c>
      <c r="D93" s="778">
        <v>25</v>
      </c>
      <c r="E93" s="778">
        <v>25</v>
      </c>
      <c r="F93" s="778">
        <v>25</v>
      </c>
      <c r="G93" s="778">
        <v>25</v>
      </c>
      <c r="H93" s="778">
        <v>25</v>
      </c>
      <c r="I93" s="778">
        <v>25</v>
      </c>
      <c r="J93" s="778">
        <v>25</v>
      </c>
      <c r="K93" s="779">
        <v>25</v>
      </c>
      <c r="L93" s="780">
        <v>250</v>
      </c>
      <c r="M93" s="780">
        <v>25</v>
      </c>
    </row>
    <row r="94" spans="1:35" ht="15.75" thickBot="1" x14ac:dyDescent="0.3">
      <c r="A94" s="777" t="s">
        <v>38</v>
      </c>
      <c r="B94" s="778">
        <v>26</v>
      </c>
      <c r="C94" s="778">
        <v>20</v>
      </c>
      <c r="D94" s="778">
        <v>33</v>
      </c>
      <c r="E94" s="778">
        <v>20</v>
      </c>
      <c r="F94" s="778">
        <v>20</v>
      </c>
      <c r="G94" s="778">
        <v>20</v>
      </c>
      <c r="H94" s="778">
        <v>40.4</v>
      </c>
      <c r="I94" s="778">
        <v>20</v>
      </c>
      <c r="J94" s="778">
        <v>20</v>
      </c>
      <c r="K94" s="779">
        <v>20</v>
      </c>
      <c r="L94" s="780">
        <v>239.4</v>
      </c>
      <c r="M94" s="780">
        <v>23.94</v>
      </c>
    </row>
    <row r="95" spans="1:35" s="26" customFormat="1" ht="15.75" thickBot="1" x14ac:dyDescent="0.3">
      <c r="A95" s="777" t="s">
        <v>46</v>
      </c>
      <c r="B95" s="778">
        <v>37.5</v>
      </c>
      <c r="C95" s="778">
        <v>37.5</v>
      </c>
      <c r="D95" s="778">
        <v>37.5</v>
      </c>
      <c r="E95" s="778">
        <v>37.5</v>
      </c>
      <c r="F95" s="778">
        <v>37.5</v>
      </c>
      <c r="G95" s="778">
        <v>37.5</v>
      </c>
      <c r="H95" s="778">
        <v>37.5</v>
      </c>
      <c r="I95" s="778">
        <v>37.5</v>
      </c>
      <c r="J95" s="778">
        <v>37.5</v>
      </c>
      <c r="K95" s="779">
        <v>37.5</v>
      </c>
      <c r="L95" s="780">
        <v>375</v>
      </c>
      <c r="M95" s="780">
        <v>37.5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5" ht="15.75" thickBot="1" x14ac:dyDescent="0.3">
      <c r="A96" s="777" t="s">
        <v>43</v>
      </c>
      <c r="B96" s="778">
        <v>35.4</v>
      </c>
      <c r="C96" s="778">
        <v>0</v>
      </c>
      <c r="D96" s="778">
        <v>35</v>
      </c>
      <c r="E96" s="778">
        <v>35.1</v>
      </c>
      <c r="F96" s="778">
        <v>2</v>
      </c>
      <c r="G96" s="778">
        <v>30</v>
      </c>
      <c r="H96" s="778">
        <v>0</v>
      </c>
      <c r="I96" s="778">
        <v>26.1</v>
      </c>
      <c r="J96" s="778">
        <v>1.35</v>
      </c>
      <c r="K96" s="779">
        <v>24.700000000000003</v>
      </c>
      <c r="L96" s="780">
        <v>189.64999999999998</v>
      </c>
      <c r="M96" s="780">
        <v>18.964999999999996</v>
      </c>
    </row>
    <row r="97" spans="1:32" s="26" customFormat="1" ht="15.75" thickBot="1" x14ac:dyDescent="0.3">
      <c r="A97" s="777" t="s">
        <v>70</v>
      </c>
      <c r="B97" s="778">
        <v>21.6</v>
      </c>
      <c r="C97" s="778">
        <v>0</v>
      </c>
      <c r="D97" s="778">
        <v>0</v>
      </c>
      <c r="E97" s="778">
        <v>21.6</v>
      </c>
      <c r="F97" s="778">
        <v>0</v>
      </c>
      <c r="G97" s="778">
        <v>21.6</v>
      </c>
      <c r="H97" s="778">
        <v>0</v>
      </c>
      <c r="I97" s="778">
        <v>0</v>
      </c>
      <c r="J97" s="778">
        <v>21.6</v>
      </c>
      <c r="K97" s="779">
        <v>0</v>
      </c>
      <c r="L97" s="780">
        <v>86.4</v>
      </c>
      <c r="M97" s="780">
        <v>8.64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s="26" customFormat="1" ht="15.75" thickBot="1" x14ac:dyDescent="0.3">
      <c r="A98" s="777" t="s">
        <v>82</v>
      </c>
      <c r="B98" s="778">
        <v>0</v>
      </c>
      <c r="C98" s="778">
        <v>0</v>
      </c>
      <c r="D98" s="778">
        <v>45.5</v>
      </c>
      <c r="E98" s="778">
        <v>0</v>
      </c>
      <c r="F98" s="778">
        <v>0</v>
      </c>
      <c r="G98" s="778">
        <v>45.5</v>
      </c>
      <c r="H98" s="778">
        <v>0</v>
      </c>
      <c r="I98" s="778">
        <v>0</v>
      </c>
      <c r="J98" s="778">
        <v>0</v>
      </c>
      <c r="K98" s="779">
        <v>0</v>
      </c>
      <c r="L98" s="780">
        <v>91</v>
      </c>
      <c r="M98" s="780">
        <v>9.1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s="26" customFormat="1" ht="15.75" thickBot="1" x14ac:dyDescent="0.3">
      <c r="A99" s="777" t="s">
        <v>286</v>
      </c>
      <c r="B99" s="778">
        <v>8</v>
      </c>
      <c r="C99" s="778">
        <v>0</v>
      </c>
      <c r="D99" s="778">
        <v>0</v>
      </c>
      <c r="E99" s="778">
        <v>0</v>
      </c>
      <c r="F99" s="778">
        <v>0</v>
      </c>
      <c r="G99" s="778">
        <v>0</v>
      </c>
      <c r="H99" s="778">
        <v>0</v>
      </c>
      <c r="I99" s="778">
        <v>15.55</v>
      </c>
      <c r="J99" s="778">
        <v>0</v>
      </c>
      <c r="K99" s="779">
        <v>0</v>
      </c>
      <c r="L99" s="780">
        <v>23.55</v>
      </c>
      <c r="M99" s="780">
        <v>2.355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s="26" customFormat="1" ht="15.75" thickBot="1" x14ac:dyDescent="0.3">
      <c r="A100" s="777" t="s">
        <v>68</v>
      </c>
      <c r="B100" s="778">
        <v>22</v>
      </c>
      <c r="C100" s="778">
        <v>7</v>
      </c>
      <c r="D100" s="778">
        <v>12</v>
      </c>
      <c r="E100" s="778">
        <v>25</v>
      </c>
      <c r="F100" s="778">
        <v>38.5</v>
      </c>
      <c r="G100" s="778">
        <v>0</v>
      </c>
      <c r="H100" s="778">
        <v>18</v>
      </c>
      <c r="I100" s="778">
        <v>45.6</v>
      </c>
      <c r="J100" s="778">
        <v>0</v>
      </c>
      <c r="K100" s="779">
        <v>37.700000000000003</v>
      </c>
      <c r="L100" s="780">
        <v>205.8</v>
      </c>
      <c r="M100" s="780">
        <v>20.580000000000002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ht="15.75" thickBot="1" x14ac:dyDescent="0.3">
      <c r="A101" s="777" t="s">
        <v>134</v>
      </c>
      <c r="B101" s="778">
        <v>0</v>
      </c>
      <c r="C101" s="778">
        <v>0</v>
      </c>
      <c r="D101" s="778">
        <v>0</v>
      </c>
      <c r="E101" s="778">
        <v>0</v>
      </c>
      <c r="F101" s="778">
        <v>0</v>
      </c>
      <c r="G101" s="778">
        <v>0</v>
      </c>
      <c r="H101" s="778">
        <v>0</v>
      </c>
      <c r="I101" s="778">
        <v>0</v>
      </c>
      <c r="J101" s="778">
        <v>0</v>
      </c>
      <c r="K101" s="779">
        <v>0</v>
      </c>
      <c r="L101" s="780">
        <v>0</v>
      </c>
      <c r="M101" s="780">
        <v>0</v>
      </c>
    </row>
    <row r="102" spans="1:32" s="26" customFormat="1" ht="15.75" thickBot="1" x14ac:dyDescent="0.3">
      <c r="A102" s="777" t="s">
        <v>94</v>
      </c>
      <c r="B102" s="778">
        <v>3</v>
      </c>
      <c r="C102" s="778">
        <v>31.4</v>
      </c>
      <c r="D102" s="778">
        <v>0</v>
      </c>
      <c r="E102" s="778">
        <v>0</v>
      </c>
      <c r="F102" s="778">
        <v>0</v>
      </c>
      <c r="G102" s="778">
        <v>0</v>
      </c>
      <c r="H102" s="778">
        <v>0</v>
      </c>
      <c r="I102" s="778">
        <v>0</v>
      </c>
      <c r="J102" s="778">
        <v>11.4</v>
      </c>
      <c r="K102" s="779">
        <v>0</v>
      </c>
      <c r="L102" s="780">
        <v>45.8</v>
      </c>
      <c r="M102" s="780">
        <v>4.58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s="26" customFormat="1" ht="15.75" thickBot="1" x14ac:dyDescent="0.3">
      <c r="A103" s="777" t="s">
        <v>101</v>
      </c>
      <c r="B103" s="778">
        <v>0</v>
      </c>
      <c r="C103" s="778">
        <v>0</v>
      </c>
      <c r="D103" s="778">
        <v>0</v>
      </c>
      <c r="E103" s="778">
        <v>0</v>
      </c>
      <c r="F103" s="778">
        <v>0</v>
      </c>
      <c r="G103" s="778">
        <v>0</v>
      </c>
      <c r="H103" s="778">
        <v>20.25</v>
      </c>
      <c r="I103" s="778">
        <v>0</v>
      </c>
      <c r="J103" s="778">
        <v>0</v>
      </c>
      <c r="K103" s="779">
        <v>0</v>
      </c>
      <c r="L103" s="780">
        <v>20.25</v>
      </c>
      <c r="M103" s="780">
        <v>2.0249999999999999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32" s="26" customFormat="1" ht="15.75" thickBot="1" x14ac:dyDescent="0.3">
      <c r="A104" s="777" t="s">
        <v>99</v>
      </c>
      <c r="B104" s="778">
        <v>11</v>
      </c>
      <c r="C104" s="778">
        <v>8</v>
      </c>
      <c r="D104" s="778">
        <v>0</v>
      </c>
      <c r="E104" s="778">
        <v>0</v>
      </c>
      <c r="F104" s="778">
        <v>0</v>
      </c>
      <c r="G104" s="778">
        <v>0</v>
      </c>
      <c r="H104" s="778">
        <v>0</v>
      </c>
      <c r="I104" s="778">
        <v>0</v>
      </c>
      <c r="J104" s="778">
        <v>0</v>
      </c>
      <c r="K104" s="779">
        <v>30</v>
      </c>
      <c r="L104" s="780">
        <v>49</v>
      </c>
      <c r="M104" s="780">
        <v>4.9000000000000004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ht="15.75" thickBot="1" x14ac:dyDescent="0.3">
      <c r="A105" s="777" t="s">
        <v>62</v>
      </c>
      <c r="B105" s="778">
        <v>0</v>
      </c>
      <c r="C105" s="778">
        <v>0</v>
      </c>
      <c r="D105" s="778">
        <v>0</v>
      </c>
      <c r="E105" s="778">
        <v>0</v>
      </c>
      <c r="F105" s="778">
        <v>0</v>
      </c>
      <c r="G105" s="778">
        <v>0</v>
      </c>
      <c r="H105" s="778">
        <v>25</v>
      </c>
      <c r="I105" s="778">
        <v>0</v>
      </c>
      <c r="J105" s="778">
        <v>0</v>
      </c>
      <c r="K105" s="779">
        <v>0</v>
      </c>
      <c r="L105" s="780">
        <v>25</v>
      </c>
      <c r="M105" s="780">
        <v>2.5</v>
      </c>
    </row>
    <row r="106" spans="1:32" s="26" customFormat="1" ht="15.75" thickBot="1" x14ac:dyDescent="0.3">
      <c r="A106" s="777" t="s">
        <v>15</v>
      </c>
      <c r="B106" s="778">
        <v>0</v>
      </c>
      <c r="C106" s="778">
        <v>0</v>
      </c>
      <c r="D106" s="778">
        <v>0</v>
      </c>
      <c r="E106" s="778">
        <v>0</v>
      </c>
      <c r="F106" s="778">
        <v>25</v>
      </c>
      <c r="G106" s="778">
        <v>0</v>
      </c>
      <c r="H106" s="778">
        <v>0</v>
      </c>
      <c r="I106" s="778">
        <v>0</v>
      </c>
      <c r="J106" s="778">
        <v>25</v>
      </c>
      <c r="K106" s="779">
        <v>0</v>
      </c>
      <c r="L106" s="780">
        <v>50</v>
      </c>
      <c r="M106" s="780">
        <v>5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s="26" customFormat="1" ht="15.75" thickBot="1" x14ac:dyDescent="0.3">
      <c r="A107" s="777" t="s">
        <v>31</v>
      </c>
      <c r="B107" s="778">
        <v>0</v>
      </c>
      <c r="C107" s="778">
        <v>0</v>
      </c>
      <c r="D107" s="778">
        <v>0</v>
      </c>
      <c r="E107" s="778">
        <v>0</v>
      </c>
      <c r="F107" s="778">
        <v>0</v>
      </c>
      <c r="G107" s="778">
        <v>8</v>
      </c>
      <c r="H107" s="778">
        <v>0</v>
      </c>
      <c r="I107" s="778">
        <v>0</v>
      </c>
      <c r="J107" s="778">
        <v>0</v>
      </c>
      <c r="K107" s="779">
        <v>0</v>
      </c>
      <c r="L107" s="780">
        <v>8</v>
      </c>
      <c r="M107" s="780">
        <v>0.8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s="26" customFormat="1" ht="15.75" thickBot="1" x14ac:dyDescent="0.3">
      <c r="A108" s="777" t="s">
        <v>135</v>
      </c>
      <c r="B108" s="778">
        <v>0</v>
      </c>
      <c r="C108" s="778">
        <v>0</v>
      </c>
      <c r="D108" s="778">
        <v>25</v>
      </c>
      <c r="E108" s="778">
        <v>0</v>
      </c>
      <c r="F108" s="778">
        <v>0</v>
      </c>
      <c r="G108" s="778">
        <v>25</v>
      </c>
      <c r="H108" s="778">
        <v>0</v>
      </c>
      <c r="I108" s="778">
        <v>0</v>
      </c>
      <c r="J108" s="778">
        <v>0</v>
      </c>
      <c r="K108" s="779">
        <v>0</v>
      </c>
      <c r="L108" s="780">
        <v>50</v>
      </c>
      <c r="M108" s="780">
        <v>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s="26" customFormat="1" ht="15.75" thickBot="1" x14ac:dyDescent="0.3">
      <c r="A109" s="777" t="s">
        <v>136</v>
      </c>
      <c r="B109" s="778">
        <v>0</v>
      </c>
      <c r="C109" s="778">
        <v>0</v>
      </c>
      <c r="D109" s="778">
        <v>0</v>
      </c>
      <c r="E109" s="778">
        <v>0</v>
      </c>
      <c r="F109" s="778">
        <v>0</v>
      </c>
      <c r="G109" s="778">
        <v>0</v>
      </c>
      <c r="H109" s="778">
        <v>0</v>
      </c>
      <c r="I109" s="778">
        <v>0</v>
      </c>
      <c r="J109" s="778">
        <v>0</v>
      </c>
      <c r="K109" s="779">
        <v>0</v>
      </c>
      <c r="L109" s="780">
        <v>0</v>
      </c>
      <c r="M109" s="780">
        <v>0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ht="15.75" thickBot="1" x14ac:dyDescent="0.3">
      <c r="A110" s="777" t="s">
        <v>117</v>
      </c>
      <c r="B110" s="778">
        <v>32.5</v>
      </c>
      <c r="C110" s="778">
        <v>0</v>
      </c>
      <c r="D110" s="778">
        <v>0</v>
      </c>
      <c r="E110" s="778">
        <v>0</v>
      </c>
      <c r="F110" s="778">
        <v>0</v>
      </c>
      <c r="G110" s="778">
        <v>25</v>
      </c>
      <c r="H110" s="778">
        <v>0</v>
      </c>
      <c r="I110" s="778">
        <v>0</v>
      </c>
      <c r="J110" s="778">
        <v>12</v>
      </c>
      <c r="K110" s="779">
        <v>0</v>
      </c>
      <c r="L110" s="780">
        <v>69.5</v>
      </c>
      <c r="M110" s="780">
        <v>6.95</v>
      </c>
    </row>
    <row r="111" spans="1:32" ht="15.75" thickBot="1" x14ac:dyDescent="0.3">
      <c r="A111" s="777" t="s">
        <v>30</v>
      </c>
      <c r="B111" s="778">
        <v>85.8</v>
      </c>
      <c r="C111" s="778">
        <v>188.18799999999999</v>
      </c>
      <c r="D111" s="778">
        <v>242.64</v>
      </c>
      <c r="E111" s="778">
        <v>187.62</v>
      </c>
      <c r="F111" s="778">
        <v>175.17500000000001</v>
      </c>
      <c r="G111" s="778">
        <v>85.8</v>
      </c>
      <c r="H111" s="778">
        <v>216.78800000000001</v>
      </c>
      <c r="I111" s="778">
        <v>80.08</v>
      </c>
      <c r="J111" s="778">
        <v>245.39999999999998</v>
      </c>
      <c r="K111" s="779">
        <v>57.2</v>
      </c>
      <c r="L111" s="780">
        <v>1564.691</v>
      </c>
      <c r="M111" s="780">
        <v>156.4691</v>
      </c>
    </row>
    <row r="112" spans="1:32" ht="15.75" thickBot="1" x14ac:dyDescent="0.3">
      <c r="A112" s="777" t="s">
        <v>32</v>
      </c>
      <c r="B112" s="778">
        <v>18.25</v>
      </c>
      <c r="C112" s="778">
        <v>10</v>
      </c>
      <c r="D112" s="778">
        <v>87.5</v>
      </c>
      <c r="E112" s="778">
        <v>10.64</v>
      </c>
      <c r="F112" s="778">
        <v>83.5</v>
      </c>
      <c r="G112" s="778">
        <v>52.85</v>
      </c>
      <c r="H112" s="778">
        <v>10</v>
      </c>
      <c r="I112" s="778">
        <v>119.25</v>
      </c>
      <c r="J112" s="778">
        <v>27.875</v>
      </c>
      <c r="K112" s="779">
        <v>58.424999999999997</v>
      </c>
      <c r="L112" s="780">
        <v>478.29</v>
      </c>
      <c r="M112" s="780">
        <v>47.829000000000001</v>
      </c>
    </row>
    <row r="113" spans="1:32" ht="15.75" thickBot="1" x14ac:dyDescent="0.3">
      <c r="A113" s="777" t="s">
        <v>33</v>
      </c>
      <c r="B113" s="778">
        <v>39.999999999999993</v>
      </c>
      <c r="C113" s="778">
        <v>17.850000000000001</v>
      </c>
      <c r="D113" s="778">
        <v>37.415799999999997</v>
      </c>
      <c r="E113" s="778">
        <v>25.7</v>
      </c>
      <c r="F113" s="778">
        <v>20.704999999999998</v>
      </c>
      <c r="G113" s="778">
        <v>18.96</v>
      </c>
      <c r="H113" s="778">
        <v>23.799999999999997</v>
      </c>
      <c r="I113" s="778">
        <v>37.25</v>
      </c>
      <c r="J113" s="778">
        <v>16.66</v>
      </c>
      <c r="K113" s="779">
        <v>28</v>
      </c>
      <c r="L113" s="780">
        <v>266.34079999999994</v>
      </c>
      <c r="M113" s="780">
        <v>26.634079999999994</v>
      </c>
    </row>
    <row r="114" spans="1:32" ht="15.75" thickBot="1" x14ac:dyDescent="0.3">
      <c r="A114" s="777" t="s">
        <v>29</v>
      </c>
      <c r="B114" s="778">
        <v>0</v>
      </c>
      <c r="C114" s="778">
        <v>60.8</v>
      </c>
      <c r="D114" s="778">
        <v>0</v>
      </c>
      <c r="E114" s="778">
        <v>42.624000000000002</v>
      </c>
      <c r="F114" s="778">
        <v>65.28</v>
      </c>
      <c r="G114" s="778">
        <v>0</v>
      </c>
      <c r="H114" s="778">
        <v>64.64</v>
      </c>
      <c r="I114" s="778">
        <v>40.96</v>
      </c>
      <c r="J114" s="778">
        <v>0</v>
      </c>
      <c r="K114" s="779">
        <v>36.351999999999997</v>
      </c>
      <c r="L114" s="780">
        <v>310.65599999999995</v>
      </c>
      <c r="M114" s="780">
        <v>31.065599999999996</v>
      </c>
    </row>
    <row r="115" spans="1:32" ht="15.75" thickBot="1" x14ac:dyDescent="0.3">
      <c r="A115" s="777" t="s">
        <v>42</v>
      </c>
      <c r="B115" s="778">
        <v>170.6</v>
      </c>
      <c r="C115" s="778">
        <v>30</v>
      </c>
      <c r="D115" s="778">
        <v>0</v>
      </c>
      <c r="E115" s="778">
        <v>50</v>
      </c>
      <c r="F115" s="778">
        <v>0</v>
      </c>
      <c r="G115" s="778">
        <v>50.6</v>
      </c>
      <c r="H115" s="778">
        <v>0</v>
      </c>
      <c r="I115" s="778">
        <v>56.6</v>
      </c>
      <c r="J115" s="778">
        <v>43.75</v>
      </c>
      <c r="K115" s="779">
        <v>20</v>
      </c>
      <c r="L115" s="780">
        <v>421.55</v>
      </c>
      <c r="M115" s="780">
        <v>42.155000000000001</v>
      </c>
    </row>
    <row r="116" spans="1:32" ht="15.75" thickBot="1" x14ac:dyDescent="0.3">
      <c r="A116" s="777" t="s">
        <v>181</v>
      </c>
      <c r="B116" s="778">
        <v>0</v>
      </c>
      <c r="C116" s="778">
        <v>0</v>
      </c>
      <c r="D116" s="778">
        <v>0</v>
      </c>
      <c r="E116" s="778">
        <v>0</v>
      </c>
      <c r="F116" s="778">
        <v>0</v>
      </c>
      <c r="G116" s="778">
        <v>0</v>
      </c>
      <c r="H116" s="778">
        <v>0</v>
      </c>
      <c r="I116" s="778">
        <v>0</v>
      </c>
      <c r="J116" s="778">
        <v>0</v>
      </c>
      <c r="K116" s="779">
        <v>0</v>
      </c>
      <c r="L116" s="780">
        <v>0</v>
      </c>
      <c r="M116" s="780">
        <v>0</v>
      </c>
    </row>
    <row r="117" spans="1:32" ht="15.75" thickBot="1" x14ac:dyDescent="0.3">
      <c r="A117" s="777" t="s">
        <v>35</v>
      </c>
      <c r="B117" s="778">
        <v>0</v>
      </c>
      <c r="C117" s="778">
        <v>0</v>
      </c>
      <c r="D117" s="778">
        <v>0</v>
      </c>
      <c r="E117" s="778">
        <v>0</v>
      </c>
      <c r="F117" s="778">
        <v>0</v>
      </c>
      <c r="G117" s="778">
        <v>21.84</v>
      </c>
      <c r="H117" s="778">
        <v>0</v>
      </c>
      <c r="I117" s="778">
        <v>0</v>
      </c>
      <c r="J117" s="778">
        <v>0</v>
      </c>
      <c r="K117" s="779">
        <v>0</v>
      </c>
      <c r="L117" s="780">
        <v>21.84</v>
      </c>
      <c r="M117" s="780">
        <v>2.1840000000000002</v>
      </c>
    </row>
    <row r="118" spans="1:32" ht="15.75" thickBot="1" x14ac:dyDescent="0.3">
      <c r="A118" s="777" t="s">
        <v>112</v>
      </c>
      <c r="B118" s="778">
        <v>0</v>
      </c>
      <c r="C118" s="778">
        <v>0</v>
      </c>
      <c r="D118" s="778">
        <v>0</v>
      </c>
      <c r="E118" s="778">
        <v>0</v>
      </c>
      <c r="F118" s="778">
        <v>0</v>
      </c>
      <c r="G118" s="778">
        <v>0</v>
      </c>
      <c r="H118" s="778">
        <v>0</v>
      </c>
      <c r="I118" s="778">
        <v>0</v>
      </c>
      <c r="J118" s="778">
        <v>0</v>
      </c>
      <c r="K118" s="779">
        <v>0</v>
      </c>
      <c r="L118" s="780">
        <v>0</v>
      </c>
      <c r="M118" s="780">
        <v>0</v>
      </c>
    </row>
    <row r="119" spans="1:32" s="44" customFormat="1" ht="15.75" thickBot="1" x14ac:dyDescent="0.3">
      <c r="A119" s="777" t="s">
        <v>137</v>
      </c>
      <c r="B119" s="778">
        <v>0</v>
      </c>
      <c r="C119" s="778">
        <v>0</v>
      </c>
      <c r="D119" s="778">
        <v>0</v>
      </c>
      <c r="E119" s="778">
        <v>0</v>
      </c>
      <c r="F119" s="778">
        <v>0</v>
      </c>
      <c r="G119" s="778">
        <v>0</v>
      </c>
      <c r="H119" s="778">
        <v>0</v>
      </c>
      <c r="I119" s="778">
        <v>0</v>
      </c>
      <c r="J119" s="778">
        <v>0</v>
      </c>
      <c r="K119" s="779">
        <v>0</v>
      </c>
      <c r="L119" s="780">
        <v>0</v>
      </c>
      <c r="M119" s="780">
        <v>0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ht="15.75" thickBot="1" x14ac:dyDescent="0.3">
      <c r="A120" s="122" t="s">
        <v>292</v>
      </c>
      <c r="B120" s="778">
        <v>0</v>
      </c>
      <c r="C120" s="778">
        <v>0</v>
      </c>
      <c r="D120" s="778">
        <v>0</v>
      </c>
      <c r="E120" s="778">
        <v>0</v>
      </c>
      <c r="F120" s="778">
        <v>0</v>
      </c>
      <c r="G120" s="778">
        <v>0</v>
      </c>
      <c r="H120" s="778">
        <v>0</v>
      </c>
      <c r="I120" s="778">
        <v>0</v>
      </c>
      <c r="J120" s="778">
        <v>0</v>
      </c>
      <c r="K120" s="779">
        <v>0</v>
      </c>
      <c r="L120" s="780">
        <v>0</v>
      </c>
      <c r="M120" s="780">
        <v>0</v>
      </c>
    </row>
    <row r="121" spans="1:32" s="26" customFormat="1" ht="15.75" thickBot="1" x14ac:dyDescent="0.3">
      <c r="A121" s="777" t="s">
        <v>44</v>
      </c>
      <c r="B121" s="778">
        <v>2</v>
      </c>
      <c r="C121" s="778">
        <v>0</v>
      </c>
      <c r="D121" s="778">
        <v>0</v>
      </c>
      <c r="E121" s="778">
        <v>0</v>
      </c>
      <c r="F121" s="778">
        <v>1</v>
      </c>
      <c r="G121" s="778">
        <v>0</v>
      </c>
      <c r="H121" s="778">
        <v>0</v>
      </c>
      <c r="I121" s="778">
        <v>1</v>
      </c>
      <c r="J121" s="778">
        <v>1</v>
      </c>
      <c r="K121" s="779">
        <v>3</v>
      </c>
      <c r="L121" s="780">
        <v>8</v>
      </c>
      <c r="M121" s="780">
        <v>0.8</v>
      </c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ht="15.75" thickBot="1" x14ac:dyDescent="0.3">
      <c r="A122" s="777" t="s">
        <v>20</v>
      </c>
      <c r="B122" s="778">
        <v>16.3</v>
      </c>
      <c r="C122" s="778">
        <v>9</v>
      </c>
      <c r="D122" s="778">
        <v>13.6</v>
      </c>
      <c r="E122" s="778">
        <v>22</v>
      </c>
      <c r="F122" s="778">
        <v>8</v>
      </c>
      <c r="G122" s="778">
        <v>13.1</v>
      </c>
      <c r="H122" s="778">
        <v>19.5</v>
      </c>
      <c r="I122" s="778">
        <v>9.01</v>
      </c>
      <c r="J122" s="778">
        <v>11</v>
      </c>
      <c r="K122" s="779">
        <v>16.2</v>
      </c>
      <c r="L122" s="780">
        <v>137.71</v>
      </c>
      <c r="M122" s="780">
        <v>13.771000000000001</v>
      </c>
    </row>
    <row r="123" spans="1:32" ht="15.75" thickBot="1" x14ac:dyDescent="0.3">
      <c r="A123" s="777" t="s">
        <v>34</v>
      </c>
      <c r="B123" s="778">
        <v>14.7</v>
      </c>
      <c r="C123" s="778">
        <v>9.9</v>
      </c>
      <c r="D123" s="778">
        <v>7.8599999999999994</v>
      </c>
      <c r="E123" s="778">
        <v>11.83</v>
      </c>
      <c r="F123" s="778">
        <v>14</v>
      </c>
      <c r="G123" s="778">
        <v>14.3</v>
      </c>
      <c r="H123" s="778">
        <v>4</v>
      </c>
      <c r="I123" s="778">
        <v>11.2</v>
      </c>
      <c r="J123" s="778">
        <v>5.6</v>
      </c>
      <c r="K123" s="779">
        <v>13.879999999999999</v>
      </c>
      <c r="L123" s="780">
        <v>107.27</v>
      </c>
      <c r="M123" s="780">
        <v>10.727</v>
      </c>
    </row>
    <row r="124" spans="1:32" ht="15.75" thickBot="1" x14ac:dyDescent="0.3">
      <c r="A124" s="777" t="s">
        <v>48</v>
      </c>
      <c r="B124" s="778">
        <v>0</v>
      </c>
      <c r="C124" s="778">
        <v>114</v>
      </c>
      <c r="D124" s="778">
        <v>0</v>
      </c>
      <c r="E124" s="778">
        <v>114</v>
      </c>
      <c r="F124" s="778">
        <v>0</v>
      </c>
      <c r="G124" s="778">
        <v>114</v>
      </c>
      <c r="H124" s="778">
        <v>0</v>
      </c>
      <c r="I124" s="778">
        <v>114</v>
      </c>
      <c r="J124" s="778">
        <v>0</v>
      </c>
      <c r="K124" s="779">
        <v>114</v>
      </c>
      <c r="L124" s="780">
        <v>570</v>
      </c>
      <c r="M124" s="780">
        <v>57</v>
      </c>
    </row>
    <row r="125" spans="1:32" s="26" customFormat="1" ht="15.75" thickBot="1" x14ac:dyDescent="0.3">
      <c r="A125" s="777" t="s">
        <v>88</v>
      </c>
      <c r="B125" s="778">
        <v>0</v>
      </c>
      <c r="C125" s="778">
        <v>40.799999999999997</v>
      </c>
      <c r="D125" s="778">
        <v>0</v>
      </c>
      <c r="E125" s="778">
        <v>15.2</v>
      </c>
      <c r="F125" s="778">
        <v>52.4</v>
      </c>
      <c r="G125" s="778">
        <v>0</v>
      </c>
      <c r="H125" s="778">
        <v>40.799999999999997</v>
      </c>
      <c r="I125" s="778">
        <v>0</v>
      </c>
      <c r="J125" s="778">
        <v>12.5</v>
      </c>
      <c r="K125" s="779">
        <v>0</v>
      </c>
      <c r="L125" s="780">
        <v>161.69999999999999</v>
      </c>
      <c r="M125" s="780">
        <v>16.169999999999998</v>
      </c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ht="15.75" thickBot="1" x14ac:dyDescent="0.3">
      <c r="A126" s="261" t="s">
        <v>311</v>
      </c>
      <c r="B126" s="778">
        <v>0</v>
      </c>
      <c r="C126" s="778">
        <v>0</v>
      </c>
      <c r="D126" s="778">
        <v>0</v>
      </c>
      <c r="E126" s="778">
        <v>0</v>
      </c>
      <c r="F126" s="778">
        <v>0</v>
      </c>
      <c r="G126" s="778">
        <v>0</v>
      </c>
      <c r="H126" s="778">
        <v>0</v>
      </c>
      <c r="I126" s="778">
        <v>0</v>
      </c>
      <c r="J126" s="778">
        <v>0</v>
      </c>
      <c r="K126" s="779">
        <v>0</v>
      </c>
      <c r="L126" s="780">
        <v>0</v>
      </c>
      <c r="M126" s="780">
        <v>0</v>
      </c>
    </row>
    <row r="127" spans="1:32" ht="15.75" thickBot="1" x14ac:dyDescent="0.3">
      <c r="A127" s="777" t="s">
        <v>138</v>
      </c>
      <c r="B127" s="778">
        <v>0</v>
      </c>
      <c r="C127" s="778">
        <v>5.0999999999999996</v>
      </c>
      <c r="D127" s="778">
        <v>0</v>
      </c>
      <c r="E127" s="778">
        <v>0</v>
      </c>
      <c r="F127" s="778">
        <v>5.0999999999999996</v>
      </c>
      <c r="G127" s="778">
        <v>0</v>
      </c>
      <c r="H127" s="778">
        <v>5.0999999999999996</v>
      </c>
      <c r="I127" s="778">
        <v>0</v>
      </c>
      <c r="J127" s="778">
        <v>0</v>
      </c>
      <c r="K127" s="779">
        <v>5.0999999999999996</v>
      </c>
      <c r="L127" s="780">
        <v>20.399999999999999</v>
      </c>
      <c r="M127" s="780">
        <v>2.04</v>
      </c>
    </row>
    <row r="128" spans="1:32" s="26" customFormat="1" ht="15.75" thickBot="1" x14ac:dyDescent="0.3">
      <c r="A128" s="777" t="s">
        <v>396</v>
      </c>
      <c r="B128" s="778">
        <v>0</v>
      </c>
      <c r="C128" s="778">
        <v>0</v>
      </c>
      <c r="D128" s="778">
        <v>0</v>
      </c>
      <c r="E128" s="778">
        <v>0</v>
      </c>
      <c r="F128" s="778">
        <v>0</v>
      </c>
      <c r="G128" s="778">
        <v>0</v>
      </c>
      <c r="H128" s="778">
        <v>0</v>
      </c>
      <c r="I128" s="778">
        <v>0</v>
      </c>
      <c r="J128" s="778">
        <v>0</v>
      </c>
      <c r="K128" s="779">
        <v>0</v>
      </c>
      <c r="L128" s="780">
        <v>0</v>
      </c>
      <c r="M128" s="780">
        <v>0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s="26" customFormat="1" ht="15.75" thickBot="1" x14ac:dyDescent="0.3">
      <c r="A129" s="777" t="s">
        <v>27</v>
      </c>
      <c r="B129" s="778">
        <v>125</v>
      </c>
      <c r="C129" s="778">
        <v>0</v>
      </c>
      <c r="D129" s="778">
        <v>125</v>
      </c>
      <c r="E129" s="778">
        <v>0</v>
      </c>
      <c r="F129" s="778">
        <v>125</v>
      </c>
      <c r="G129" s="778">
        <v>0</v>
      </c>
      <c r="H129" s="778">
        <v>125</v>
      </c>
      <c r="I129" s="778">
        <v>0</v>
      </c>
      <c r="J129" s="778">
        <v>125</v>
      </c>
      <c r="K129" s="779">
        <v>0</v>
      </c>
      <c r="L129" s="780">
        <v>625</v>
      </c>
      <c r="M129" s="780">
        <v>62.5</v>
      </c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s="26" customFormat="1" ht="15.75" thickBot="1" x14ac:dyDescent="0.3">
      <c r="A130" s="777" t="s">
        <v>363</v>
      </c>
      <c r="B130" s="778">
        <v>0</v>
      </c>
      <c r="C130" s="778">
        <v>0</v>
      </c>
      <c r="D130" s="778">
        <v>0</v>
      </c>
      <c r="E130" s="778">
        <v>0</v>
      </c>
      <c r="F130" s="778">
        <v>0</v>
      </c>
      <c r="G130" s="778">
        <v>0</v>
      </c>
      <c r="H130" s="778">
        <v>0</v>
      </c>
      <c r="I130" s="778">
        <v>0</v>
      </c>
      <c r="J130" s="778">
        <v>0</v>
      </c>
      <c r="K130" s="779">
        <v>0</v>
      </c>
      <c r="L130" s="780">
        <v>0</v>
      </c>
      <c r="M130" s="780">
        <v>0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s="26" customFormat="1" ht="15.75" thickBot="1" x14ac:dyDescent="0.3">
      <c r="A131" s="777" t="s">
        <v>139</v>
      </c>
      <c r="B131" s="778">
        <v>0</v>
      </c>
      <c r="C131" s="778">
        <v>0</v>
      </c>
      <c r="D131" s="778">
        <v>18.36</v>
      </c>
      <c r="E131" s="778">
        <v>0</v>
      </c>
      <c r="F131" s="778">
        <v>0</v>
      </c>
      <c r="G131" s="778">
        <v>0</v>
      </c>
      <c r="H131" s="778">
        <v>0</v>
      </c>
      <c r="I131" s="778">
        <v>0</v>
      </c>
      <c r="J131" s="778">
        <v>0</v>
      </c>
      <c r="K131" s="779">
        <v>18.36</v>
      </c>
      <c r="L131" s="780">
        <v>36.72</v>
      </c>
      <c r="M131" s="780">
        <v>3.6719999999999997</v>
      </c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ht="15.75" thickBot="1" x14ac:dyDescent="0.3">
      <c r="A132" s="777" t="s">
        <v>140</v>
      </c>
      <c r="B132" s="778">
        <v>15.3</v>
      </c>
      <c r="C132" s="778">
        <v>0</v>
      </c>
      <c r="D132" s="778">
        <v>0</v>
      </c>
      <c r="E132" s="778">
        <v>0</v>
      </c>
      <c r="F132" s="778">
        <v>0</v>
      </c>
      <c r="G132" s="778">
        <v>15.3</v>
      </c>
      <c r="H132" s="778">
        <v>0</v>
      </c>
      <c r="I132" s="778">
        <v>15.3</v>
      </c>
      <c r="J132" s="778">
        <v>0</v>
      </c>
      <c r="K132" s="779">
        <v>0</v>
      </c>
      <c r="L132" s="780">
        <v>45.900000000000006</v>
      </c>
      <c r="M132" s="780">
        <v>4.5900000000000007</v>
      </c>
    </row>
    <row r="133" spans="1:32" ht="15.75" thickBot="1" x14ac:dyDescent="0.3">
      <c r="A133" s="777" t="s">
        <v>192</v>
      </c>
      <c r="B133" s="778">
        <v>0</v>
      </c>
      <c r="C133" s="778">
        <v>0</v>
      </c>
      <c r="D133" s="778">
        <v>0</v>
      </c>
      <c r="E133" s="778">
        <v>0</v>
      </c>
      <c r="F133" s="778">
        <v>0</v>
      </c>
      <c r="G133" s="778">
        <v>0</v>
      </c>
      <c r="H133" s="778">
        <v>20</v>
      </c>
      <c r="I133" s="778">
        <v>20</v>
      </c>
      <c r="J133" s="778">
        <v>0</v>
      </c>
      <c r="K133" s="779">
        <v>0</v>
      </c>
      <c r="L133" s="780">
        <v>40</v>
      </c>
      <c r="M133" s="780">
        <v>4</v>
      </c>
    </row>
    <row r="134" spans="1:32" s="26" customFormat="1" ht="15.75" thickBot="1" x14ac:dyDescent="0.3">
      <c r="A134" s="777" t="s">
        <v>289</v>
      </c>
      <c r="B134" s="778">
        <v>0</v>
      </c>
      <c r="C134" s="778">
        <v>0</v>
      </c>
      <c r="D134" s="778">
        <v>2.7</v>
      </c>
      <c r="E134" s="778">
        <v>0</v>
      </c>
      <c r="F134" s="778">
        <v>0</v>
      </c>
      <c r="G134" s="778">
        <v>0</v>
      </c>
      <c r="H134" s="778">
        <v>0</v>
      </c>
      <c r="I134" s="778">
        <v>2.7</v>
      </c>
      <c r="J134" s="778">
        <v>0</v>
      </c>
      <c r="K134" s="779">
        <v>0</v>
      </c>
      <c r="L134" s="780">
        <v>5.4</v>
      </c>
      <c r="M134" s="780">
        <v>0.54</v>
      </c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ht="15.75" thickBot="1" x14ac:dyDescent="0.3">
      <c r="A135" s="777" t="s">
        <v>16</v>
      </c>
      <c r="B135" s="778">
        <v>86</v>
      </c>
      <c r="C135" s="778">
        <v>347.77</v>
      </c>
      <c r="D135" s="778">
        <v>151</v>
      </c>
      <c r="E135" s="778">
        <v>293.89999999999998</v>
      </c>
      <c r="F135" s="778">
        <v>178</v>
      </c>
      <c r="G135" s="778">
        <v>152.5</v>
      </c>
      <c r="H135" s="778">
        <v>314.37</v>
      </c>
      <c r="I135" s="778">
        <v>151.11000000000001</v>
      </c>
      <c r="J135" s="778">
        <v>219.87</v>
      </c>
      <c r="K135" s="779">
        <v>333.9</v>
      </c>
      <c r="L135" s="780">
        <v>2228.42</v>
      </c>
      <c r="M135" s="780">
        <v>222.84200000000001</v>
      </c>
    </row>
    <row r="136" spans="1:32" ht="15.75" thickBot="1" x14ac:dyDescent="0.3">
      <c r="A136" s="777" t="s">
        <v>54</v>
      </c>
      <c r="B136" s="778">
        <v>0</v>
      </c>
      <c r="C136" s="778">
        <v>0</v>
      </c>
      <c r="D136" s="778">
        <v>0</v>
      </c>
      <c r="E136" s="778">
        <v>0</v>
      </c>
      <c r="F136" s="778">
        <v>114</v>
      </c>
      <c r="G136" s="778">
        <v>0</v>
      </c>
      <c r="H136" s="778">
        <v>0</v>
      </c>
      <c r="I136" s="778">
        <v>0</v>
      </c>
      <c r="J136" s="778">
        <v>114</v>
      </c>
      <c r="K136" s="779">
        <v>0</v>
      </c>
      <c r="L136" s="780">
        <v>228</v>
      </c>
      <c r="M136" s="780">
        <v>22.8</v>
      </c>
    </row>
    <row r="137" spans="1:32" s="26" customFormat="1" ht="15.75" thickBot="1" x14ac:dyDescent="0.3">
      <c r="A137" s="777" t="s">
        <v>72</v>
      </c>
      <c r="B137" s="778">
        <v>0</v>
      </c>
      <c r="C137" s="778">
        <v>0</v>
      </c>
      <c r="D137" s="778">
        <v>114</v>
      </c>
      <c r="E137" s="778">
        <v>0</v>
      </c>
      <c r="F137" s="778">
        <v>0</v>
      </c>
      <c r="G137" s="778">
        <v>114</v>
      </c>
      <c r="H137" s="778">
        <v>0</v>
      </c>
      <c r="I137" s="778">
        <v>0</v>
      </c>
      <c r="J137" s="778">
        <v>0</v>
      </c>
      <c r="K137" s="779">
        <v>0</v>
      </c>
      <c r="L137" s="780">
        <v>228</v>
      </c>
      <c r="M137" s="780">
        <v>22.8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s="26" customFormat="1" ht="15.75" thickBot="1" x14ac:dyDescent="0.3">
      <c r="A138" s="777" t="s">
        <v>84</v>
      </c>
      <c r="B138" s="778">
        <v>114</v>
      </c>
      <c r="C138" s="778">
        <v>0</v>
      </c>
      <c r="D138" s="778">
        <v>0</v>
      </c>
      <c r="E138" s="778">
        <v>0</v>
      </c>
      <c r="F138" s="778">
        <v>0</v>
      </c>
      <c r="G138" s="778">
        <v>0</v>
      </c>
      <c r="H138" s="778">
        <v>0</v>
      </c>
      <c r="I138" s="778">
        <v>114</v>
      </c>
      <c r="J138" s="778">
        <v>0</v>
      </c>
      <c r="K138" s="779">
        <v>0</v>
      </c>
      <c r="L138" s="780">
        <v>228</v>
      </c>
      <c r="M138" s="780">
        <v>22.8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s="26" customFormat="1" ht="15.75" thickBot="1" x14ac:dyDescent="0.3">
      <c r="A139" s="777" t="s">
        <v>96</v>
      </c>
      <c r="B139" s="778">
        <v>0</v>
      </c>
      <c r="C139" s="778">
        <v>20</v>
      </c>
      <c r="D139" s="778">
        <v>0</v>
      </c>
      <c r="E139" s="778">
        <v>0</v>
      </c>
      <c r="F139" s="778">
        <v>0</v>
      </c>
      <c r="G139" s="778">
        <v>0</v>
      </c>
      <c r="H139" s="778">
        <v>0</v>
      </c>
      <c r="I139" s="778">
        <v>0</v>
      </c>
      <c r="J139" s="778">
        <v>20</v>
      </c>
      <c r="K139" s="779">
        <v>0</v>
      </c>
      <c r="L139" s="780">
        <v>40</v>
      </c>
      <c r="M139" s="780">
        <v>4</v>
      </c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s="26" customFormat="1" ht="15.75" thickBot="1" x14ac:dyDescent="0.3">
      <c r="A140" s="777" t="s">
        <v>36</v>
      </c>
      <c r="B140" s="778">
        <v>15.5</v>
      </c>
      <c r="C140" s="778">
        <v>19.28</v>
      </c>
      <c r="D140" s="778">
        <v>0</v>
      </c>
      <c r="E140" s="778">
        <v>5</v>
      </c>
      <c r="F140" s="778">
        <v>6</v>
      </c>
      <c r="G140" s="778">
        <v>5</v>
      </c>
      <c r="H140" s="778">
        <v>3.9</v>
      </c>
      <c r="I140" s="778">
        <v>5</v>
      </c>
      <c r="J140" s="778">
        <v>14.28</v>
      </c>
      <c r="K140" s="779">
        <v>16.380000000000003</v>
      </c>
      <c r="L140" s="780">
        <v>90.34</v>
      </c>
      <c r="M140" s="780">
        <v>9.0340000000000007</v>
      </c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ht="15.75" thickBot="1" x14ac:dyDescent="0.3">
      <c r="A141" s="777" t="s">
        <v>73</v>
      </c>
      <c r="B141" s="778">
        <v>0</v>
      </c>
      <c r="C141" s="778">
        <v>109.28</v>
      </c>
      <c r="D141" s="778">
        <v>0</v>
      </c>
      <c r="E141" s="778">
        <v>73.569999999999993</v>
      </c>
      <c r="F141" s="778">
        <v>0</v>
      </c>
      <c r="G141" s="778">
        <v>0</v>
      </c>
      <c r="H141" s="778">
        <v>98.8</v>
      </c>
      <c r="I141" s="778">
        <v>0</v>
      </c>
      <c r="J141" s="778">
        <v>109.28</v>
      </c>
      <c r="K141" s="779">
        <v>0</v>
      </c>
      <c r="L141" s="780">
        <v>390.92999999999995</v>
      </c>
      <c r="M141" s="780">
        <v>39.092999999999996</v>
      </c>
    </row>
    <row r="142" spans="1:32" s="26" customFormat="1" ht="15.75" thickBot="1" x14ac:dyDescent="0.3">
      <c r="A142" s="777" t="s">
        <v>37</v>
      </c>
      <c r="B142" s="778">
        <v>0</v>
      </c>
      <c r="C142" s="778">
        <v>0</v>
      </c>
      <c r="D142" s="778">
        <v>0</v>
      </c>
      <c r="E142" s="778">
        <v>41.78</v>
      </c>
      <c r="F142" s="778">
        <v>0</v>
      </c>
      <c r="G142" s="778">
        <v>0</v>
      </c>
      <c r="H142" s="778">
        <v>0</v>
      </c>
      <c r="I142" s="778">
        <v>52</v>
      </c>
      <c r="J142" s="778">
        <v>0</v>
      </c>
      <c r="K142" s="779">
        <v>0</v>
      </c>
      <c r="L142" s="780">
        <v>93.78</v>
      </c>
      <c r="M142" s="780">
        <v>9.3780000000000001</v>
      </c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s="26" customFormat="1" ht="15.75" thickBot="1" x14ac:dyDescent="0.3">
      <c r="A143" s="777" t="s">
        <v>141</v>
      </c>
      <c r="B143" s="778">
        <v>100</v>
      </c>
      <c r="C143" s="778">
        <v>53.2</v>
      </c>
      <c r="D143" s="778">
        <v>17.100000000000001</v>
      </c>
      <c r="E143" s="778">
        <v>0</v>
      </c>
      <c r="F143" s="778">
        <v>17.100000000000001</v>
      </c>
      <c r="G143" s="778">
        <v>43</v>
      </c>
      <c r="H143" s="778">
        <v>52</v>
      </c>
      <c r="I143" s="778">
        <v>0</v>
      </c>
      <c r="J143" s="778">
        <v>0</v>
      </c>
      <c r="K143" s="779">
        <v>17.100000000000001</v>
      </c>
      <c r="L143" s="780">
        <v>299.5</v>
      </c>
      <c r="M143" s="780">
        <v>29.95</v>
      </c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ht="15.75" thickBot="1" x14ac:dyDescent="0.3">
      <c r="A144" s="777" t="s">
        <v>83</v>
      </c>
      <c r="B144" s="778">
        <v>22.57</v>
      </c>
      <c r="C144" s="778">
        <v>33.85</v>
      </c>
      <c r="D144" s="778">
        <v>80</v>
      </c>
      <c r="E144" s="778">
        <v>0</v>
      </c>
      <c r="F144" s="778">
        <v>158.44999999999999</v>
      </c>
      <c r="G144" s="778">
        <v>118.45615000000001</v>
      </c>
      <c r="H144" s="778">
        <v>22.57</v>
      </c>
      <c r="I144" s="778">
        <v>60.65</v>
      </c>
      <c r="J144" s="778">
        <v>22.57</v>
      </c>
      <c r="K144" s="779">
        <v>0</v>
      </c>
      <c r="L144" s="780">
        <v>519.11614999999995</v>
      </c>
      <c r="M144" s="780">
        <v>51.911614999999998</v>
      </c>
    </row>
    <row r="145" spans="1:35" ht="15.75" thickBot="1" x14ac:dyDescent="0.3">
      <c r="A145" s="777" t="s">
        <v>297</v>
      </c>
      <c r="B145" s="778">
        <v>0</v>
      </c>
      <c r="C145" s="778">
        <v>0</v>
      </c>
      <c r="D145" s="778">
        <v>0</v>
      </c>
      <c r="E145" s="778">
        <v>0</v>
      </c>
      <c r="F145" s="778">
        <v>0</v>
      </c>
      <c r="G145" s="778">
        <v>0</v>
      </c>
      <c r="H145" s="778">
        <v>0</v>
      </c>
      <c r="I145" s="778">
        <v>0</v>
      </c>
      <c r="J145" s="778">
        <v>0</v>
      </c>
      <c r="K145" s="779">
        <v>0</v>
      </c>
      <c r="L145" s="780">
        <v>0</v>
      </c>
      <c r="M145" s="780">
        <v>0</v>
      </c>
    </row>
    <row r="146" spans="1:35" ht="15.75" thickBot="1" x14ac:dyDescent="0.3">
      <c r="A146" s="777" t="s">
        <v>329</v>
      </c>
      <c r="B146" s="778">
        <v>0</v>
      </c>
      <c r="C146" s="778">
        <v>0</v>
      </c>
      <c r="D146" s="778">
        <v>0</v>
      </c>
      <c r="E146" s="778">
        <v>0</v>
      </c>
      <c r="F146" s="778">
        <v>0</v>
      </c>
      <c r="G146" s="778">
        <v>0</v>
      </c>
      <c r="H146" s="778">
        <v>0</v>
      </c>
      <c r="I146" s="778">
        <v>0</v>
      </c>
      <c r="J146" s="778">
        <v>0</v>
      </c>
      <c r="K146" s="779">
        <v>85.33</v>
      </c>
      <c r="L146" s="780">
        <v>85.33</v>
      </c>
      <c r="M146" s="780">
        <v>8.5329999999999995</v>
      </c>
    </row>
    <row r="147" spans="1:35" s="26" customFormat="1" ht="15.75" thickBot="1" x14ac:dyDescent="0.3">
      <c r="A147" s="777" t="s">
        <v>66</v>
      </c>
      <c r="B147" s="778">
        <v>0</v>
      </c>
      <c r="C147" s="778">
        <v>7.14</v>
      </c>
      <c r="D147" s="778">
        <v>0</v>
      </c>
      <c r="E147" s="778">
        <v>7.14</v>
      </c>
      <c r="F147" s="778">
        <v>0</v>
      </c>
      <c r="G147" s="778">
        <v>7.14</v>
      </c>
      <c r="H147" s="778">
        <v>0</v>
      </c>
      <c r="I147" s="778">
        <v>7.14</v>
      </c>
      <c r="J147" s="778">
        <v>0</v>
      </c>
      <c r="K147" s="779">
        <v>25.14</v>
      </c>
      <c r="L147" s="780">
        <v>53.7</v>
      </c>
      <c r="M147" s="780">
        <v>5.37</v>
      </c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5" s="26" customFormat="1" ht="32.25" thickBot="1" x14ac:dyDescent="0.3">
      <c r="A148" s="85" t="s">
        <v>393</v>
      </c>
      <c r="B148" s="778">
        <v>0</v>
      </c>
      <c r="C148" s="778">
        <v>0</v>
      </c>
      <c r="D148" s="778">
        <v>0</v>
      </c>
      <c r="E148" s="778">
        <v>0</v>
      </c>
      <c r="F148" s="778">
        <v>0</v>
      </c>
      <c r="G148" s="778">
        <v>0</v>
      </c>
      <c r="H148" s="778">
        <v>0</v>
      </c>
      <c r="I148" s="778">
        <v>0</v>
      </c>
      <c r="J148" s="778">
        <v>1</v>
      </c>
      <c r="K148" s="779">
        <v>0</v>
      </c>
      <c r="L148" s="780">
        <v>1</v>
      </c>
      <c r="M148" s="780">
        <v>0.1</v>
      </c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5" s="26" customFormat="1" ht="15.75" thickBot="1" x14ac:dyDescent="0.3">
      <c r="A149" s="777" t="s">
        <v>22</v>
      </c>
      <c r="B149" s="778">
        <v>0</v>
      </c>
      <c r="C149" s="778">
        <v>0</v>
      </c>
      <c r="D149" s="778">
        <v>0</v>
      </c>
      <c r="E149" s="778">
        <v>1.5</v>
      </c>
      <c r="F149" s="778">
        <v>0</v>
      </c>
      <c r="G149" s="778">
        <v>0</v>
      </c>
      <c r="H149" s="778">
        <v>1.5</v>
      </c>
      <c r="I149" s="778">
        <v>0</v>
      </c>
      <c r="J149" s="778">
        <v>0</v>
      </c>
      <c r="K149" s="779">
        <v>1.5</v>
      </c>
      <c r="L149" s="780">
        <v>4.5</v>
      </c>
      <c r="M149" s="780">
        <v>0.45</v>
      </c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5" s="26" customFormat="1" ht="15.75" thickBot="1" x14ac:dyDescent="0.3">
      <c r="A150" s="777" t="s">
        <v>64</v>
      </c>
      <c r="B150" s="778">
        <v>0</v>
      </c>
      <c r="C150" s="778">
        <v>1.5</v>
      </c>
      <c r="D150" s="778">
        <v>0</v>
      </c>
      <c r="E150" s="778">
        <v>0</v>
      </c>
      <c r="F150" s="778">
        <v>1.5</v>
      </c>
      <c r="G150" s="778">
        <v>0</v>
      </c>
      <c r="H150" s="778">
        <v>0</v>
      </c>
      <c r="I150" s="778">
        <v>0</v>
      </c>
      <c r="J150" s="778">
        <v>1.5</v>
      </c>
      <c r="K150" s="779">
        <v>0</v>
      </c>
      <c r="L150" s="780">
        <v>4.5</v>
      </c>
      <c r="M150" s="780">
        <v>0.45</v>
      </c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5" s="26" customFormat="1" ht="15.75" thickBot="1" x14ac:dyDescent="0.3">
      <c r="A151" s="777" t="s">
        <v>370</v>
      </c>
      <c r="B151" s="778">
        <v>0</v>
      </c>
      <c r="C151" s="778">
        <v>10</v>
      </c>
      <c r="D151" s="778">
        <v>0</v>
      </c>
      <c r="E151" s="778">
        <v>0</v>
      </c>
      <c r="F151" s="778">
        <v>0</v>
      </c>
      <c r="G151" s="778">
        <v>0</v>
      </c>
      <c r="H151" s="778">
        <v>10</v>
      </c>
      <c r="I151" s="778">
        <v>0</v>
      </c>
      <c r="J151" s="778">
        <v>0</v>
      </c>
      <c r="K151" s="779">
        <v>0</v>
      </c>
      <c r="L151" s="780">
        <v>20</v>
      </c>
      <c r="M151" s="780">
        <v>2</v>
      </c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5" ht="15.75" thickBot="1" x14ac:dyDescent="0.3">
      <c r="A152" s="777" t="s">
        <v>307</v>
      </c>
      <c r="B152" s="778">
        <v>0</v>
      </c>
      <c r="C152" s="778">
        <v>0</v>
      </c>
      <c r="D152" s="778">
        <v>0</v>
      </c>
      <c r="E152" s="778">
        <v>0</v>
      </c>
      <c r="F152" s="778">
        <v>10</v>
      </c>
      <c r="G152" s="778">
        <v>0</v>
      </c>
      <c r="H152" s="778">
        <v>0</v>
      </c>
      <c r="I152" s="778">
        <v>0</v>
      </c>
      <c r="J152" s="778">
        <v>10</v>
      </c>
      <c r="K152" s="779">
        <v>0</v>
      </c>
      <c r="L152" s="780">
        <v>20</v>
      </c>
      <c r="M152" s="780">
        <v>2</v>
      </c>
    </row>
    <row r="153" spans="1:35" ht="15.75" thickBot="1" x14ac:dyDescent="0.3">
      <c r="A153" s="777" t="s">
        <v>19</v>
      </c>
      <c r="B153" s="778">
        <v>5.0999999999999996</v>
      </c>
      <c r="C153" s="778">
        <v>5.3999999999999995</v>
      </c>
      <c r="D153" s="778">
        <v>4.7</v>
      </c>
      <c r="E153" s="778">
        <v>4.03</v>
      </c>
      <c r="F153" s="778">
        <v>3.3</v>
      </c>
      <c r="G153" s="778">
        <v>4.5999999999999996</v>
      </c>
      <c r="H153" s="778">
        <v>3.7</v>
      </c>
      <c r="I153" s="778">
        <v>5.9099999999999993</v>
      </c>
      <c r="J153" s="778">
        <v>3.5999999999999996</v>
      </c>
      <c r="K153" s="779">
        <v>4.5</v>
      </c>
      <c r="L153" s="780">
        <v>44.84</v>
      </c>
      <c r="M153" s="780">
        <v>4.484</v>
      </c>
    </row>
    <row r="154" spans="1:35" ht="16.5" thickBot="1" x14ac:dyDescent="0.3">
      <c r="A154" s="85" t="s">
        <v>364</v>
      </c>
      <c r="B154" s="778">
        <v>0</v>
      </c>
      <c r="C154" s="778">
        <v>0</v>
      </c>
      <c r="D154" s="778">
        <v>0</v>
      </c>
      <c r="E154" s="778">
        <v>0</v>
      </c>
      <c r="F154" s="778">
        <v>0</v>
      </c>
      <c r="G154" s="778">
        <v>0</v>
      </c>
      <c r="H154" s="778">
        <v>0</v>
      </c>
      <c r="I154" s="778">
        <v>0</v>
      </c>
      <c r="J154" s="778">
        <v>0</v>
      </c>
      <c r="K154" s="779">
        <v>0</v>
      </c>
      <c r="L154" s="780">
        <v>0</v>
      </c>
      <c r="M154" s="780">
        <v>0</v>
      </c>
    </row>
    <row r="155" spans="1:35" ht="15.75" thickBot="1" x14ac:dyDescent="0.3">
      <c r="A155" s="777" t="s">
        <v>95</v>
      </c>
      <c r="B155" s="778">
        <v>0</v>
      </c>
      <c r="C155" s="778">
        <v>0</v>
      </c>
      <c r="D155" s="778">
        <v>7</v>
      </c>
      <c r="E155" s="778">
        <v>0</v>
      </c>
      <c r="F155" s="778">
        <v>0</v>
      </c>
      <c r="G155" s="778">
        <v>6</v>
      </c>
      <c r="H155" s="778">
        <v>0</v>
      </c>
      <c r="I155" s="778">
        <v>0</v>
      </c>
      <c r="J155" s="778">
        <v>0</v>
      </c>
      <c r="K155" s="779">
        <v>0</v>
      </c>
      <c r="L155" s="780">
        <v>13</v>
      </c>
      <c r="M155" s="780">
        <v>1.3</v>
      </c>
    </row>
    <row r="156" spans="1:35" ht="15.75" thickBot="1" x14ac:dyDescent="0.3">
      <c r="A156" s="782" t="s">
        <v>339</v>
      </c>
      <c r="B156" s="778">
        <v>0</v>
      </c>
      <c r="C156" s="778">
        <v>0</v>
      </c>
      <c r="D156" s="778">
        <v>0</v>
      </c>
      <c r="E156" s="778">
        <v>21</v>
      </c>
      <c r="F156" s="778">
        <v>0</v>
      </c>
      <c r="G156" s="778">
        <v>0</v>
      </c>
      <c r="H156" s="778">
        <v>0</v>
      </c>
      <c r="I156" s="778">
        <v>0</v>
      </c>
      <c r="J156" s="778">
        <v>0</v>
      </c>
      <c r="K156" s="779">
        <v>0</v>
      </c>
      <c r="L156" s="780">
        <v>21</v>
      </c>
      <c r="M156" s="780">
        <v>2.1</v>
      </c>
    </row>
    <row r="157" spans="1:35" s="37" customFormat="1" ht="15.75" thickBot="1" x14ac:dyDescent="0.3">
      <c r="A157" s="784" t="s">
        <v>142</v>
      </c>
      <c r="B157" s="785">
        <v>68.5</v>
      </c>
      <c r="C157" s="785">
        <v>46.4</v>
      </c>
      <c r="D157" s="785">
        <v>37</v>
      </c>
      <c r="E157" s="785">
        <v>25</v>
      </c>
      <c r="F157" s="785">
        <v>63.5</v>
      </c>
      <c r="G157" s="785">
        <v>58</v>
      </c>
      <c r="H157" s="785">
        <v>63.25</v>
      </c>
      <c r="I157" s="785">
        <v>45.6</v>
      </c>
      <c r="J157" s="785">
        <v>48.4</v>
      </c>
      <c r="K157" s="785">
        <v>67.7</v>
      </c>
      <c r="L157" s="2">
        <v>523.35</v>
      </c>
      <c r="M157" s="2">
        <v>52.335000000000001</v>
      </c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1:35" s="37" customFormat="1" ht="15.75" thickBot="1" x14ac:dyDescent="0.3">
      <c r="A158" s="784" t="s">
        <v>143</v>
      </c>
      <c r="B158" s="785">
        <v>230.85</v>
      </c>
      <c r="C158" s="785">
        <v>118.65</v>
      </c>
      <c r="D158" s="785">
        <v>124.91579999999999</v>
      </c>
      <c r="E158" s="785">
        <v>128.964</v>
      </c>
      <c r="F158" s="785">
        <v>170.48500000000001</v>
      </c>
      <c r="G158" s="785">
        <v>144.25</v>
      </c>
      <c r="H158" s="785">
        <v>98.44</v>
      </c>
      <c r="I158" s="785">
        <v>255.06</v>
      </c>
      <c r="J158" s="785">
        <v>89.284999999999997</v>
      </c>
      <c r="K158" s="785">
        <v>145.77699999999999</v>
      </c>
      <c r="L158" s="2">
        <v>1506.6768</v>
      </c>
      <c r="M158" s="2">
        <v>150.66767999999999</v>
      </c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s="37" customFormat="1" ht="15.75" thickBot="1" x14ac:dyDescent="0.3">
      <c r="A159" s="784" t="s">
        <v>144</v>
      </c>
      <c r="B159" s="785">
        <v>0</v>
      </c>
      <c r="C159" s="785">
        <v>159.9</v>
      </c>
      <c r="D159" s="785">
        <v>0</v>
      </c>
      <c r="E159" s="785">
        <v>129.19999999999999</v>
      </c>
      <c r="F159" s="785">
        <v>57.5</v>
      </c>
      <c r="G159" s="785">
        <v>114</v>
      </c>
      <c r="H159" s="785">
        <v>45.9</v>
      </c>
      <c r="I159" s="785">
        <v>114</v>
      </c>
      <c r="J159" s="785">
        <v>12.5</v>
      </c>
      <c r="K159" s="785">
        <v>119.1</v>
      </c>
      <c r="L159" s="2">
        <v>752.1</v>
      </c>
      <c r="M159" s="2">
        <v>75.210000000000008</v>
      </c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s="37" customFormat="1" ht="15.75" thickBot="1" x14ac:dyDescent="0.3">
      <c r="A160" s="784" t="s">
        <v>145</v>
      </c>
      <c r="B160" s="785">
        <v>15.3</v>
      </c>
      <c r="C160" s="785">
        <v>0</v>
      </c>
      <c r="D160" s="785">
        <v>18.36</v>
      </c>
      <c r="E160" s="785">
        <v>0</v>
      </c>
      <c r="F160" s="785">
        <v>0</v>
      </c>
      <c r="G160" s="785">
        <v>15.3</v>
      </c>
      <c r="H160" s="785">
        <v>20</v>
      </c>
      <c r="I160" s="785">
        <v>35.299999999999997</v>
      </c>
      <c r="J160" s="785">
        <v>0</v>
      </c>
      <c r="K160" s="785">
        <v>18.36</v>
      </c>
      <c r="L160" s="2">
        <v>122.61999999999999</v>
      </c>
      <c r="M160" s="2">
        <v>12.261999999999999</v>
      </c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s="37" customFormat="1" ht="15.75" thickBot="1" x14ac:dyDescent="0.3">
      <c r="A161" s="784" t="s">
        <v>146</v>
      </c>
      <c r="B161" s="785">
        <v>200</v>
      </c>
      <c r="C161" s="785">
        <v>367.77</v>
      </c>
      <c r="D161" s="785">
        <v>265</v>
      </c>
      <c r="E161" s="785">
        <v>293.89999999999998</v>
      </c>
      <c r="F161" s="785">
        <v>292</v>
      </c>
      <c r="G161" s="785">
        <v>266.5</v>
      </c>
      <c r="H161" s="785">
        <v>314.37</v>
      </c>
      <c r="I161" s="785">
        <v>265.11</v>
      </c>
      <c r="J161" s="785">
        <v>353.87</v>
      </c>
      <c r="K161" s="785">
        <v>333.9</v>
      </c>
      <c r="L161" s="2">
        <v>2952.42</v>
      </c>
      <c r="M161" s="2">
        <v>295.24200000000002</v>
      </c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s="37" customFormat="1" ht="15.75" thickBot="1" x14ac:dyDescent="0.3">
      <c r="A162" s="786" t="s">
        <v>177</v>
      </c>
      <c r="B162" s="785">
        <v>22.57</v>
      </c>
      <c r="C162" s="785">
        <v>33.85</v>
      </c>
      <c r="D162" s="785">
        <v>80</v>
      </c>
      <c r="E162" s="785">
        <v>0</v>
      </c>
      <c r="F162" s="785">
        <v>158.44999999999999</v>
      </c>
      <c r="G162" s="785">
        <v>118.45615000000001</v>
      </c>
      <c r="H162" s="785">
        <v>22.57</v>
      </c>
      <c r="I162" s="785">
        <v>60.65</v>
      </c>
      <c r="J162" s="785">
        <v>22.57</v>
      </c>
      <c r="K162" s="785">
        <v>85.33</v>
      </c>
      <c r="L162" s="2">
        <v>604.44614999999999</v>
      </c>
      <c r="M162" s="2">
        <v>60.444614999999999</v>
      </c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s="37" customFormat="1" ht="15.75" thickBot="1" x14ac:dyDescent="0.3">
      <c r="A163" s="786" t="s">
        <v>37</v>
      </c>
      <c r="B163" s="785">
        <v>100</v>
      </c>
      <c r="C163" s="785">
        <v>53.2</v>
      </c>
      <c r="D163" s="785">
        <v>17.100000000000001</v>
      </c>
      <c r="E163" s="785">
        <v>41.78</v>
      </c>
      <c r="F163" s="785">
        <v>17.100000000000001</v>
      </c>
      <c r="G163" s="785">
        <v>43</v>
      </c>
      <c r="H163" s="785">
        <v>52</v>
      </c>
      <c r="I163" s="785">
        <v>52</v>
      </c>
      <c r="J163" s="785">
        <v>0</v>
      </c>
      <c r="K163" s="785">
        <v>17.100000000000001</v>
      </c>
      <c r="L163" s="2">
        <v>393.28</v>
      </c>
      <c r="M163" s="2">
        <v>39.327999999999996</v>
      </c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s="37" customFormat="1" ht="15.75" thickBot="1" x14ac:dyDescent="0.3">
      <c r="A164" s="786" t="s">
        <v>82</v>
      </c>
      <c r="B164" s="785">
        <v>8</v>
      </c>
      <c r="C164" s="785">
        <v>0</v>
      </c>
      <c r="D164" s="785">
        <v>45.5</v>
      </c>
      <c r="E164" s="785">
        <v>0</v>
      </c>
      <c r="F164" s="785">
        <v>0</v>
      </c>
      <c r="G164" s="785">
        <v>45.5</v>
      </c>
      <c r="H164" s="785">
        <v>0</v>
      </c>
      <c r="I164" s="785">
        <v>15.55</v>
      </c>
      <c r="J164" s="785">
        <v>0</v>
      </c>
      <c r="K164" s="785">
        <v>0</v>
      </c>
      <c r="L164" s="2">
        <v>114.55</v>
      </c>
      <c r="M164" s="2">
        <v>11.455</v>
      </c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s="37" customFormat="1" ht="15.75" thickBot="1" x14ac:dyDescent="0.3">
      <c r="A165" s="786" t="s">
        <v>120</v>
      </c>
      <c r="B165" s="785">
        <v>51</v>
      </c>
      <c r="C165" s="785">
        <v>45</v>
      </c>
      <c r="D165" s="785">
        <v>65</v>
      </c>
      <c r="E165" s="785">
        <v>45</v>
      </c>
      <c r="F165" s="785">
        <v>45</v>
      </c>
      <c r="G165" s="785">
        <v>51</v>
      </c>
      <c r="H165" s="785">
        <v>65.400000000000006</v>
      </c>
      <c r="I165" s="785">
        <v>45</v>
      </c>
      <c r="J165" s="785">
        <v>45</v>
      </c>
      <c r="K165" s="785">
        <v>45</v>
      </c>
      <c r="L165" s="2">
        <v>502.4</v>
      </c>
      <c r="M165" s="2">
        <v>50.239999999999995</v>
      </c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s="37" customFormat="1" ht="15.75" thickBot="1" x14ac:dyDescent="0.3">
      <c r="A166" s="786" t="s">
        <v>71</v>
      </c>
      <c r="B166" s="785">
        <v>0</v>
      </c>
      <c r="C166" s="785">
        <v>10</v>
      </c>
      <c r="D166" s="785">
        <v>0</v>
      </c>
      <c r="E166" s="785">
        <v>21</v>
      </c>
      <c r="F166" s="785">
        <v>10</v>
      </c>
      <c r="G166" s="785">
        <v>0</v>
      </c>
      <c r="H166" s="785">
        <v>10</v>
      </c>
      <c r="I166" s="785">
        <v>0</v>
      </c>
      <c r="J166" s="785">
        <v>10</v>
      </c>
      <c r="K166" s="785">
        <v>0</v>
      </c>
      <c r="L166" s="2">
        <v>61</v>
      </c>
      <c r="M166" s="2">
        <v>6.1</v>
      </c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x14ac:dyDescent="0.25">
      <c r="A167" s="598"/>
    </row>
    <row r="169" spans="1:35" x14ac:dyDescent="0.25">
      <c r="A169" s="783"/>
    </row>
  </sheetData>
  <pageMargins left="0.25" right="0.25" top="0.75" bottom="0.75" header="0.3" footer="0.3"/>
  <pageSetup paperSize="9" scale="2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tabSelected="1" view="pageBreakPreview" zoomScale="80" zoomScaleNormal="100" zoomScaleSheetLayoutView="80" workbookViewId="0">
      <selection activeCell="H8" sqref="H8"/>
    </sheetView>
  </sheetViews>
  <sheetFormatPr defaultRowHeight="15.75" x14ac:dyDescent="0.25"/>
  <cols>
    <col min="1" max="1" width="36.5703125" style="113" customWidth="1"/>
    <col min="2" max="2" width="25.140625" style="113" customWidth="1"/>
    <col min="3" max="3" width="11.5703125" style="113" customWidth="1"/>
    <col min="4" max="4" width="10.28515625" style="117" customWidth="1"/>
    <col min="5" max="5" width="10" style="117" customWidth="1"/>
    <col min="6" max="6" width="9.7109375" style="117" customWidth="1"/>
    <col min="7" max="7" width="14.85546875" style="117" customWidth="1"/>
    <col min="8" max="8" width="28.140625" style="113" customWidth="1"/>
  </cols>
  <sheetData>
    <row r="1" spans="1:11" ht="17.25" customHeight="1" x14ac:dyDescent="0.25">
      <c r="A1" s="600" t="s">
        <v>267</v>
      </c>
      <c r="D1" s="206"/>
      <c r="E1" s="206"/>
      <c r="F1" s="822" t="s">
        <v>271</v>
      </c>
      <c r="G1" s="822"/>
      <c r="H1" s="822"/>
      <c r="I1" s="63"/>
      <c r="J1" s="63"/>
      <c r="K1" s="63"/>
    </row>
    <row r="2" spans="1:11" ht="55.5" customHeight="1" x14ac:dyDescent="0.25">
      <c r="A2" s="600" t="s">
        <v>285</v>
      </c>
      <c r="D2" s="206"/>
      <c r="E2" s="678"/>
      <c r="F2" s="825" t="s">
        <v>281</v>
      </c>
      <c r="G2" s="825"/>
      <c r="H2" s="825"/>
      <c r="I2" s="63"/>
      <c r="J2" s="63"/>
      <c r="K2" s="63"/>
    </row>
    <row r="3" spans="1:11" x14ac:dyDescent="0.25">
      <c r="A3" s="599" t="s">
        <v>272</v>
      </c>
      <c r="B3" s="209"/>
      <c r="C3" s="679"/>
      <c r="D3" s="680"/>
      <c r="E3" s="681"/>
      <c r="F3" s="827" t="s">
        <v>451</v>
      </c>
      <c r="G3" s="827"/>
      <c r="H3" s="827"/>
      <c r="I3" s="63"/>
      <c r="J3" s="63"/>
      <c r="K3" s="63"/>
    </row>
    <row r="4" spans="1:11" x14ac:dyDescent="0.25">
      <c r="A4" s="599"/>
      <c r="B4" s="209"/>
      <c r="C4" s="679"/>
      <c r="D4" s="680"/>
      <c r="E4" s="681"/>
      <c r="F4" s="826" t="s">
        <v>450</v>
      </c>
      <c r="G4" s="826"/>
      <c r="H4" s="826"/>
      <c r="I4" s="63"/>
      <c r="J4" s="63"/>
      <c r="K4" s="63"/>
    </row>
    <row r="5" spans="1:11" x14ac:dyDescent="0.25">
      <c r="A5" s="209"/>
      <c r="B5" s="209"/>
      <c r="C5" s="622" t="s">
        <v>0</v>
      </c>
      <c r="D5" s="622"/>
      <c r="E5" s="622"/>
      <c r="F5" s="622"/>
      <c r="G5" s="622"/>
      <c r="H5" s="209"/>
      <c r="I5" s="63"/>
      <c r="J5" s="63"/>
      <c r="K5" s="63"/>
    </row>
    <row r="6" spans="1:11" ht="31.5" customHeight="1" x14ac:dyDescent="0.25">
      <c r="A6" s="209"/>
      <c r="B6" s="209"/>
      <c r="C6" s="207" t="s">
        <v>236</v>
      </c>
      <c r="D6" s="207"/>
      <c r="E6" s="207"/>
      <c r="F6" s="207"/>
      <c r="G6" s="207"/>
      <c r="H6" s="209"/>
      <c r="I6" s="63"/>
      <c r="J6" s="63"/>
      <c r="K6" s="63"/>
    </row>
    <row r="7" spans="1:11" x14ac:dyDescent="0.25">
      <c r="A7" s="209"/>
      <c r="B7" s="209"/>
      <c r="C7" s="207" t="s">
        <v>368</v>
      </c>
      <c r="D7" s="207"/>
      <c r="E7" s="207"/>
      <c r="F7" s="207"/>
      <c r="G7" s="207"/>
      <c r="H7" s="209"/>
      <c r="I7" s="63"/>
      <c r="J7" s="63"/>
      <c r="K7" s="63"/>
    </row>
    <row r="8" spans="1:11" ht="22.5" customHeight="1" x14ac:dyDescent="0.25">
      <c r="A8" s="209"/>
      <c r="B8" s="823" t="s">
        <v>453</v>
      </c>
      <c r="C8" s="823"/>
      <c r="D8" s="823"/>
      <c r="E8" s="823"/>
      <c r="F8" s="823"/>
      <c r="G8" s="207"/>
      <c r="H8" s="209"/>
      <c r="I8" s="63"/>
      <c r="J8" s="63"/>
      <c r="K8" s="63"/>
    </row>
    <row r="9" spans="1:11" ht="16.5" thickBot="1" x14ac:dyDescent="0.3">
      <c r="A9" s="113" t="s">
        <v>2</v>
      </c>
    </row>
    <row r="10" spans="1:11" ht="31.5" x14ac:dyDescent="0.25">
      <c r="A10" s="692" t="s">
        <v>224</v>
      </c>
      <c r="B10" s="693"/>
      <c r="C10" s="694" t="s">
        <v>220</v>
      </c>
      <c r="D10" s="817" t="s">
        <v>221</v>
      </c>
      <c r="E10" s="818"/>
      <c r="F10" s="819"/>
      <c r="G10" s="602" t="s">
        <v>4</v>
      </c>
      <c r="H10" s="695" t="s">
        <v>222</v>
      </c>
    </row>
    <row r="11" spans="1:11" ht="16.5" thickBot="1" x14ac:dyDescent="0.3">
      <c r="A11" s="696" t="s">
        <v>223</v>
      </c>
      <c r="B11" s="697"/>
      <c r="C11" s="698"/>
      <c r="D11" s="604"/>
      <c r="E11" s="605"/>
      <c r="F11" s="606"/>
      <c r="G11" s="607" t="s">
        <v>6</v>
      </c>
      <c r="H11" s="245"/>
    </row>
    <row r="12" spans="1:11" ht="16.5" thickBot="1" x14ac:dyDescent="0.3">
      <c r="A12" s="699"/>
      <c r="B12" s="700"/>
      <c r="C12" s="701"/>
      <c r="D12" s="609" t="s">
        <v>9</v>
      </c>
      <c r="E12" s="609" t="s">
        <v>10</v>
      </c>
      <c r="F12" s="610" t="s">
        <v>11</v>
      </c>
      <c r="G12" s="610" t="s">
        <v>12</v>
      </c>
      <c r="H12" s="702"/>
    </row>
    <row r="13" spans="1:11" x14ac:dyDescent="0.25">
      <c r="A13" s="112"/>
      <c r="B13" s="113" t="s">
        <v>13</v>
      </c>
      <c r="C13" s="194"/>
      <c r="D13" s="118"/>
      <c r="E13" s="118"/>
      <c r="F13" s="615"/>
      <c r="G13" s="119"/>
      <c r="H13" s="245"/>
    </row>
    <row r="14" spans="1:11" ht="31.5" x14ac:dyDescent="0.25">
      <c r="A14" s="112" t="s">
        <v>98</v>
      </c>
      <c r="B14" s="263"/>
      <c r="C14" s="629" t="s">
        <v>372</v>
      </c>
      <c r="D14" s="119">
        <v>5.2</v>
      </c>
      <c r="E14" s="118">
        <v>5.8</v>
      </c>
      <c r="F14" s="118">
        <v>25.2</v>
      </c>
      <c r="G14" s="119">
        <v>173.8</v>
      </c>
      <c r="H14" s="245" t="s">
        <v>185</v>
      </c>
    </row>
    <row r="15" spans="1:11" x14ac:dyDescent="0.25">
      <c r="A15" s="703" t="s">
        <v>158</v>
      </c>
      <c r="B15" s="209"/>
      <c r="C15" s="631" t="s">
        <v>249</v>
      </c>
      <c r="D15" s="620">
        <v>0.06</v>
      </c>
      <c r="E15" s="621">
        <v>0.02</v>
      </c>
      <c r="F15" s="622">
        <v>4.99</v>
      </c>
      <c r="G15" s="621">
        <v>20</v>
      </c>
      <c r="H15" s="245" t="s">
        <v>248</v>
      </c>
    </row>
    <row r="16" spans="1:11" ht="16.5" thickBot="1" x14ac:dyDescent="0.3">
      <c r="A16" s="112" t="s">
        <v>23</v>
      </c>
      <c r="C16" s="114" t="s">
        <v>156</v>
      </c>
      <c r="D16" s="119">
        <v>1.9</v>
      </c>
      <c r="E16" s="118">
        <v>4.4000000000000004</v>
      </c>
      <c r="F16" s="117">
        <v>13</v>
      </c>
      <c r="G16" s="119">
        <v>99</v>
      </c>
      <c r="H16" s="245" t="s">
        <v>24</v>
      </c>
    </row>
    <row r="17" spans="1:8" ht="16.5" thickBot="1" x14ac:dyDescent="0.3">
      <c r="A17" s="704" t="s">
        <v>26</v>
      </c>
      <c r="B17" s="625"/>
      <c r="C17" s="626">
        <v>418</v>
      </c>
      <c r="D17" s="609">
        <f>SUM(D13:D16)</f>
        <v>7.16</v>
      </c>
      <c r="E17" s="609">
        <f>SUM(E13:E16)</f>
        <v>10.219999999999999</v>
      </c>
      <c r="F17" s="609">
        <f>SUM(F13:F16)</f>
        <v>43.19</v>
      </c>
      <c r="G17" s="609">
        <f>SUM(G13:G16)</f>
        <v>292.8</v>
      </c>
      <c r="H17" s="702"/>
    </row>
    <row r="18" spans="1:8" x14ac:dyDescent="0.25">
      <c r="A18" s="112" t="s">
        <v>27</v>
      </c>
      <c r="C18" s="194">
        <v>125</v>
      </c>
      <c r="D18" s="119">
        <v>0.9</v>
      </c>
      <c r="E18" s="118">
        <v>0.08</v>
      </c>
      <c r="F18" s="117">
        <v>22</v>
      </c>
      <c r="G18" s="118">
        <v>91</v>
      </c>
      <c r="H18" s="245" t="s">
        <v>389</v>
      </c>
    </row>
    <row r="19" spans="1:8" ht="16.5" thickBot="1" x14ac:dyDescent="0.3">
      <c r="A19" s="112"/>
      <c r="C19" s="194"/>
      <c r="D19" s="119"/>
      <c r="E19" s="118"/>
      <c r="G19" s="118"/>
      <c r="H19" s="245"/>
    </row>
    <row r="20" spans="1:8" ht="16.5" thickBot="1" x14ac:dyDescent="0.3">
      <c r="A20" s="704" t="s">
        <v>26</v>
      </c>
      <c r="B20" s="625"/>
      <c r="C20" s="626">
        <f>SUM(C18:C18)</f>
        <v>125</v>
      </c>
      <c r="D20" s="609">
        <f>SUM(D18)</f>
        <v>0.9</v>
      </c>
      <c r="E20" s="609">
        <f>SUM(E18)</f>
        <v>0.08</v>
      </c>
      <c r="F20" s="609">
        <f>SUM(F18)</f>
        <v>22</v>
      </c>
      <c r="G20" s="609">
        <f>SUM(G18)</f>
        <v>91</v>
      </c>
      <c r="H20" s="702"/>
    </row>
    <row r="21" spans="1:8" ht="16.5" thickBot="1" x14ac:dyDescent="0.3">
      <c r="A21" s="705"/>
      <c r="B21" s="613"/>
      <c r="C21" s="614">
        <v>543</v>
      </c>
      <c r="D21" s="602">
        <f>D17+D20</f>
        <v>8.06</v>
      </c>
      <c r="E21" s="602">
        <f>E17+E20</f>
        <v>10.299999999999999</v>
      </c>
      <c r="F21" s="602">
        <f>F17+F20</f>
        <v>65.19</v>
      </c>
      <c r="G21" s="602">
        <f>G17+G20</f>
        <v>383.8</v>
      </c>
      <c r="H21" s="245"/>
    </row>
    <row r="22" spans="1:8" x14ac:dyDescent="0.25">
      <c r="A22" s="705"/>
      <c r="B22" s="613" t="s">
        <v>28</v>
      </c>
      <c r="C22" s="614"/>
      <c r="D22" s="602"/>
      <c r="E22" s="627"/>
      <c r="F22" s="628"/>
      <c r="G22" s="602"/>
      <c r="H22" s="695"/>
    </row>
    <row r="23" spans="1:8" x14ac:dyDescent="0.25">
      <c r="A23" s="112" t="s">
        <v>320</v>
      </c>
      <c r="B23" s="263"/>
      <c r="C23" s="629">
        <v>50</v>
      </c>
      <c r="D23" s="630">
        <v>0.7</v>
      </c>
      <c r="E23" s="118">
        <v>2.5</v>
      </c>
      <c r="F23" s="630">
        <v>4.5</v>
      </c>
      <c r="G23" s="119">
        <v>43.5</v>
      </c>
      <c r="H23" s="245" t="s">
        <v>403</v>
      </c>
    </row>
    <row r="24" spans="1:8" ht="31.5" x14ac:dyDescent="0.25">
      <c r="A24" s="112" t="s">
        <v>353</v>
      </c>
      <c r="C24" s="194" t="s">
        <v>385</v>
      </c>
      <c r="D24" s="117">
        <v>3.86</v>
      </c>
      <c r="E24" s="118">
        <v>5.8</v>
      </c>
      <c r="F24" s="117">
        <v>15.24</v>
      </c>
      <c r="G24" s="119">
        <v>133</v>
      </c>
      <c r="H24" s="245" t="s">
        <v>199</v>
      </c>
    </row>
    <row r="25" spans="1:8" ht="31.5" x14ac:dyDescent="0.25">
      <c r="A25" s="112" t="s">
        <v>323</v>
      </c>
      <c r="C25" s="194" t="s">
        <v>322</v>
      </c>
      <c r="D25" s="194">
        <v>6.2</v>
      </c>
      <c r="E25" s="208">
        <v>6.5</v>
      </c>
      <c r="F25" s="194">
        <v>5</v>
      </c>
      <c r="G25" s="208">
        <v>103</v>
      </c>
      <c r="H25" s="245" t="s">
        <v>324</v>
      </c>
    </row>
    <row r="26" spans="1:8" x14ac:dyDescent="0.25">
      <c r="A26" s="112" t="s">
        <v>241</v>
      </c>
      <c r="C26" s="194" t="s">
        <v>275</v>
      </c>
      <c r="D26" s="118">
        <v>6.2</v>
      </c>
      <c r="E26" s="118">
        <v>5.8</v>
      </c>
      <c r="F26" s="118">
        <v>38</v>
      </c>
      <c r="G26" s="118">
        <v>229</v>
      </c>
      <c r="H26" s="642" t="s">
        <v>263</v>
      </c>
    </row>
    <row r="27" spans="1:8" x14ac:dyDescent="0.25">
      <c r="A27" s="112" t="s">
        <v>331</v>
      </c>
      <c r="C27" s="194">
        <v>180</v>
      </c>
      <c r="D27" s="119"/>
      <c r="E27" s="118"/>
      <c r="F27" s="117">
        <v>10</v>
      </c>
      <c r="G27" s="119">
        <v>40</v>
      </c>
      <c r="H27" s="245" t="s">
        <v>336</v>
      </c>
    </row>
    <row r="28" spans="1:8" ht="16.5" thickBot="1" x14ac:dyDescent="0.3">
      <c r="A28" s="706" t="s">
        <v>46</v>
      </c>
      <c r="B28" s="601"/>
      <c r="C28" s="654">
        <v>37.5</v>
      </c>
      <c r="D28" s="654">
        <v>1.8</v>
      </c>
      <c r="E28" s="654">
        <v>0.4</v>
      </c>
      <c r="F28" s="654">
        <v>18</v>
      </c>
      <c r="G28" s="654">
        <v>82.5</v>
      </c>
      <c r="H28" s="707"/>
    </row>
    <row r="29" spans="1:8" ht="16.5" thickBot="1" x14ac:dyDescent="0.3">
      <c r="A29" s="704" t="s">
        <v>26</v>
      </c>
      <c r="B29" s="625"/>
      <c r="C29" s="626">
        <v>690.5</v>
      </c>
      <c r="D29" s="610">
        <f>SUM(D22:D28)</f>
        <v>18.760000000000002</v>
      </c>
      <c r="E29" s="610">
        <f>SUM(E22:E28)</f>
        <v>21</v>
      </c>
      <c r="F29" s="610">
        <f>SUM(F22:F28)</f>
        <v>90.740000000000009</v>
      </c>
      <c r="G29" s="610">
        <f>SUM(G22:G28)</f>
        <v>631</v>
      </c>
      <c r="H29" s="702"/>
    </row>
    <row r="30" spans="1:8" x14ac:dyDescent="0.25">
      <c r="A30" s="705"/>
      <c r="B30" s="613" t="s">
        <v>47</v>
      </c>
      <c r="C30" s="614"/>
      <c r="D30" s="627"/>
      <c r="E30" s="627"/>
      <c r="F30" s="627"/>
      <c r="G30" s="602"/>
      <c r="H30" s="245"/>
    </row>
    <row r="31" spans="1:8" ht="31.5" x14ac:dyDescent="0.25">
      <c r="A31" s="112" t="s">
        <v>86</v>
      </c>
      <c r="C31" s="194">
        <v>50</v>
      </c>
      <c r="D31" s="118">
        <v>4.9000000000000004</v>
      </c>
      <c r="E31" s="117">
        <v>5</v>
      </c>
      <c r="F31" s="118">
        <v>38</v>
      </c>
      <c r="G31" s="117">
        <v>217</v>
      </c>
      <c r="H31" s="245" t="s">
        <v>314</v>
      </c>
    </row>
    <row r="32" spans="1:8" x14ac:dyDescent="0.25">
      <c r="A32" s="112" t="s">
        <v>84</v>
      </c>
      <c r="C32" s="194">
        <v>110</v>
      </c>
      <c r="D32" s="208">
        <v>3.77</v>
      </c>
      <c r="E32" s="194">
        <v>2.75</v>
      </c>
      <c r="F32" s="208">
        <v>5</v>
      </c>
      <c r="G32" s="194">
        <v>62.1</v>
      </c>
      <c r="H32" s="245" t="s">
        <v>157</v>
      </c>
    </row>
    <row r="33" spans="1:8" ht="31.5" x14ac:dyDescent="0.25">
      <c r="A33" s="616" t="s">
        <v>421</v>
      </c>
      <c r="C33" s="194" t="s">
        <v>107</v>
      </c>
      <c r="D33" s="117">
        <v>6</v>
      </c>
      <c r="E33" s="118">
        <v>9.5</v>
      </c>
      <c r="F33" s="117">
        <v>8</v>
      </c>
      <c r="G33" s="118">
        <f>(D33*4)+(E33*9)+(F33*4)</f>
        <v>141.5</v>
      </c>
      <c r="H33" s="245" t="s">
        <v>430</v>
      </c>
    </row>
    <row r="34" spans="1:8" x14ac:dyDescent="0.25">
      <c r="A34" s="200" t="s">
        <v>312</v>
      </c>
      <c r="C34" s="194">
        <v>180</v>
      </c>
      <c r="D34" s="623">
        <v>0.6</v>
      </c>
      <c r="E34" s="116">
        <v>0.06</v>
      </c>
      <c r="F34" s="115">
        <v>15</v>
      </c>
      <c r="G34" s="683">
        <v>62.5</v>
      </c>
      <c r="H34" s="642" t="s">
        <v>313</v>
      </c>
    </row>
    <row r="35" spans="1:8" ht="16.5" thickBot="1" x14ac:dyDescent="0.3">
      <c r="A35" s="112" t="s">
        <v>38</v>
      </c>
      <c r="C35" s="194">
        <v>20</v>
      </c>
      <c r="D35" s="118">
        <v>1.52</v>
      </c>
      <c r="E35" s="117">
        <v>0.16</v>
      </c>
      <c r="F35" s="118">
        <v>9.84</v>
      </c>
      <c r="G35" s="117">
        <v>47</v>
      </c>
      <c r="H35" s="245"/>
    </row>
    <row r="36" spans="1:8" ht="16.5" thickBot="1" x14ac:dyDescent="0.3">
      <c r="A36" s="708" t="s">
        <v>26</v>
      </c>
      <c r="B36" s="635"/>
      <c r="C36" s="645">
        <v>505</v>
      </c>
      <c r="D36" s="637">
        <f>SUM(D31:D35)</f>
        <v>16.79</v>
      </c>
      <c r="E36" s="637">
        <f>SUM(E31:E35)</f>
        <v>17.47</v>
      </c>
      <c r="F36" s="637">
        <f>SUM(F31:F35)</f>
        <v>75.84</v>
      </c>
      <c r="G36" s="637">
        <f>SUM(G31:G35)</f>
        <v>530.1</v>
      </c>
      <c r="H36" s="702"/>
    </row>
    <row r="37" spans="1:8" ht="16.5" thickBot="1" x14ac:dyDescent="0.3">
      <c r="A37" s="704" t="s">
        <v>60</v>
      </c>
      <c r="B37" s="625"/>
      <c r="C37" s="709">
        <f>C17+C20+C29+C36</f>
        <v>1738.5</v>
      </c>
      <c r="D37" s="638">
        <f>D17+D20+D29+D36</f>
        <v>43.61</v>
      </c>
      <c r="E37" s="638">
        <f>E17+E20+E29+E36</f>
        <v>48.769999999999996</v>
      </c>
      <c r="F37" s="638">
        <f>F17+F20+F29+F36</f>
        <v>231.77</v>
      </c>
      <c r="G37" s="638">
        <f>G17+G20+G29+G36</f>
        <v>1544.9</v>
      </c>
      <c r="H37" s="695"/>
    </row>
    <row r="38" spans="1:8" x14ac:dyDescent="0.25">
      <c r="C38" s="710"/>
      <c r="G38" s="628"/>
      <c r="H38" s="613"/>
    </row>
    <row r="39" spans="1:8" ht="16.5" thickBot="1" x14ac:dyDescent="0.3">
      <c r="A39" s="113" t="s">
        <v>61</v>
      </c>
      <c r="G39" s="711"/>
      <c r="H39" s="601"/>
    </row>
    <row r="40" spans="1:8" ht="31.5" x14ac:dyDescent="0.25">
      <c r="A40" s="692" t="s">
        <v>224</v>
      </c>
      <c r="B40" s="693"/>
      <c r="C40" s="694" t="s">
        <v>220</v>
      </c>
      <c r="D40" s="817" t="s">
        <v>221</v>
      </c>
      <c r="E40" s="818"/>
      <c r="F40" s="819"/>
      <c r="G40" s="602" t="s">
        <v>4</v>
      </c>
      <c r="H40" s="695" t="s">
        <v>222</v>
      </c>
    </row>
    <row r="41" spans="1:8" ht="16.5" thickBot="1" x14ac:dyDescent="0.3">
      <c r="A41" s="696" t="s">
        <v>223</v>
      </c>
      <c r="B41" s="697"/>
      <c r="C41" s="698"/>
      <c r="D41" s="604"/>
      <c r="E41" s="605"/>
      <c r="F41" s="606"/>
      <c r="G41" s="607" t="s">
        <v>6</v>
      </c>
      <c r="H41" s="245"/>
    </row>
    <row r="42" spans="1:8" ht="16.5" thickBot="1" x14ac:dyDescent="0.3">
      <c r="A42" s="699"/>
      <c r="B42" s="700"/>
      <c r="C42" s="701"/>
      <c r="D42" s="609" t="s">
        <v>9</v>
      </c>
      <c r="E42" s="609" t="s">
        <v>10</v>
      </c>
      <c r="F42" s="610" t="s">
        <v>11</v>
      </c>
      <c r="G42" s="610" t="s">
        <v>12</v>
      </c>
      <c r="H42" s="702"/>
    </row>
    <row r="43" spans="1:8" x14ac:dyDescent="0.25">
      <c r="A43" s="705"/>
      <c r="B43" s="613" t="s">
        <v>13</v>
      </c>
      <c r="C43" s="614"/>
      <c r="D43" s="602"/>
      <c r="E43" s="627"/>
      <c r="F43" s="627"/>
      <c r="G43" s="602"/>
      <c r="H43" s="245"/>
    </row>
    <row r="44" spans="1:8" ht="31.5" x14ac:dyDescent="0.25">
      <c r="A44" s="112" t="s">
        <v>169</v>
      </c>
      <c r="B44" s="263"/>
      <c r="C44" s="629" t="s">
        <v>372</v>
      </c>
      <c r="D44" s="119">
        <v>10</v>
      </c>
      <c r="E44" s="118">
        <v>10</v>
      </c>
      <c r="F44" s="118">
        <v>24.5</v>
      </c>
      <c r="G44" s="119">
        <v>228</v>
      </c>
      <c r="H44" s="245" t="s">
        <v>56</v>
      </c>
    </row>
    <row r="45" spans="1:8" x14ac:dyDescent="0.25">
      <c r="A45" s="112" t="s">
        <v>63</v>
      </c>
      <c r="C45" s="194">
        <v>180</v>
      </c>
      <c r="D45" s="119">
        <v>2.4166666666666665</v>
      </c>
      <c r="E45" s="118">
        <v>2.5833333333333335</v>
      </c>
      <c r="F45" s="118">
        <v>13.608333333333333</v>
      </c>
      <c r="G45" s="119">
        <v>87.3</v>
      </c>
      <c r="H45" s="245" t="s">
        <v>317</v>
      </c>
    </row>
    <row r="46" spans="1:8" ht="16.5" thickBot="1" x14ac:dyDescent="0.3">
      <c r="A46" s="112" t="s">
        <v>65</v>
      </c>
      <c r="C46" s="114" t="s">
        <v>371</v>
      </c>
      <c r="D46" s="119">
        <v>4</v>
      </c>
      <c r="E46" s="118">
        <v>6</v>
      </c>
      <c r="F46" s="117">
        <v>12.83</v>
      </c>
      <c r="G46" s="119">
        <v>122</v>
      </c>
      <c r="H46" s="245" t="s">
        <v>235</v>
      </c>
    </row>
    <row r="47" spans="1:8" ht="16.5" thickBot="1" x14ac:dyDescent="0.3">
      <c r="A47" s="704" t="s">
        <v>26</v>
      </c>
      <c r="B47" s="625"/>
      <c r="C47" s="626">
        <v>418</v>
      </c>
      <c r="D47" s="610">
        <f>SUM(D43:D46)</f>
        <v>16.416666666666664</v>
      </c>
      <c r="E47" s="610">
        <f>SUM(E43:E46)</f>
        <v>18.583333333333336</v>
      </c>
      <c r="F47" s="610">
        <f>SUM(F43:F46)</f>
        <v>50.938333333333333</v>
      </c>
      <c r="G47" s="610">
        <f>SUM(G43:G46)</f>
        <v>437.3</v>
      </c>
      <c r="H47" s="702"/>
    </row>
    <row r="48" spans="1:8" x14ac:dyDescent="0.25">
      <c r="A48" s="112" t="s">
        <v>48</v>
      </c>
      <c r="B48" s="263"/>
      <c r="C48" s="194">
        <v>100</v>
      </c>
      <c r="D48" s="119">
        <v>0.4</v>
      </c>
      <c r="E48" s="118">
        <v>0.4</v>
      </c>
      <c r="F48" s="630">
        <v>12</v>
      </c>
      <c r="G48" s="118">
        <v>53.2</v>
      </c>
      <c r="H48" s="245" t="s">
        <v>264</v>
      </c>
    </row>
    <row r="49" spans="1:8" ht="16.5" thickBot="1" x14ac:dyDescent="0.3">
      <c r="A49" s="112"/>
      <c r="B49" s="263"/>
      <c r="C49" s="194"/>
      <c r="D49" s="119"/>
      <c r="E49" s="118"/>
      <c r="F49" s="630"/>
      <c r="G49" s="118"/>
      <c r="H49" s="245"/>
    </row>
    <row r="50" spans="1:8" ht="16.5" thickBot="1" x14ac:dyDescent="0.3">
      <c r="A50" s="704" t="s">
        <v>26</v>
      </c>
      <c r="B50" s="625"/>
      <c r="C50" s="626">
        <v>100</v>
      </c>
      <c r="D50" s="609">
        <f>SUM(D48)</f>
        <v>0.4</v>
      </c>
      <c r="E50" s="609">
        <f>SUM(E48)</f>
        <v>0.4</v>
      </c>
      <c r="F50" s="609">
        <f>SUM(F48)</f>
        <v>12</v>
      </c>
      <c r="G50" s="609">
        <f>SUM(G48)</f>
        <v>53.2</v>
      </c>
      <c r="H50" s="702"/>
    </row>
    <row r="51" spans="1:8" ht="16.5" thickBot="1" x14ac:dyDescent="0.3">
      <c r="A51" s="705"/>
      <c r="B51" s="613"/>
      <c r="C51" s="614">
        <v>543</v>
      </c>
      <c r="D51" s="602">
        <f>D47+D50</f>
        <v>16.816666666666663</v>
      </c>
      <c r="E51" s="602">
        <f>E47+E50</f>
        <v>18.983333333333334</v>
      </c>
      <c r="F51" s="602">
        <f>F47+F50</f>
        <v>62.938333333333333</v>
      </c>
      <c r="G51" s="602">
        <f>G47+G50</f>
        <v>490.5</v>
      </c>
      <c r="H51" s="702"/>
    </row>
    <row r="52" spans="1:8" x14ac:dyDescent="0.25">
      <c r="A52" s="705"/>
      <c r="B52" s="613" t="s">
        <v>28</v>
      </c>
      <c r="C52" s="614"/>
      <c r="D52" s="602"/>
      <c r="E52" s="602"/>
      <c r="F52" s="627"/>
      <c r="G52" s="602"/>
      <c r="H52" s="245"/>
    </row>
    <row r="53" spans="1:8" x14ac:dyDescent="0.25">
      <c r="A53" s="112" t="s">
        <v>400</v>
      </c>
      <c r="C53" s="194">
        <v>50</v>
      </c>
      <c r="D53" s="117">
        <v>0.6</v>
      </c>
      <c r="E53" s="118">
        <v>2.5</v>
      </c>
      <c r="F53" s="117">
        <v>4.2</v>
      </c>
      <c r="G53" s="119">
        <v>42</v>
      </c>
      <c r="H53" s="608" t="s">
        <v>401</v>
      </c>
    </row>
    <row r="54" spans="1:8" ht="31.5" x14ac:dyDescent="0.25">
      <c r="A54" s="616" t="s">
        <v>449</v>
      </c>
      <c r="C54" s="194" t="s">
        <v>195</v>
      </c>
      <c r="D54" s="119">
        <v>3.5</v>
      </c>
      <c r="E54" s="118">
        <v>9.6</v>
      </c>
      <c r="F54" s="117">
        <v>18</v>
      </c>
      <c r="G54" s="119">
        <v>169</v>
      </c>
      <c r="H54" s="245" t="s">
        <v>407</v>
      </c>
    </row>
    <row r="55" spans="1:8" x14ac:dyDescent="0.25">
      <c r="A55" s="112" t="s">
        <v>409</v>
      </c>
      <c r="C55" s="194">
        <v>70</v>
      </c>
      <c r="D55" s="119">
        <v>7.2</v>
      </c>
      <c r="E55" s="118">
        <v>9.3000000000000007</v>
      </c>
      <c r="F55" s="117">
        <v>6</v>
      </c>
      <c r="G55" s="118">
        <v>136.5</v>
      </c>
      <c r="H55" s="245" t="s">
        <v>350</v>
      </c>
    </row>
    <row r="56" spans="1:8" x14ac:dyDescent="0.25">
      <c r="A56" s="112" t="s">
        <v>90</v>
      </c>
      <c r="C56" s="194">
        <v>130</v>
      </c>
      <c r="D56" s="117">
        <v>3.7</v>
      </c>
      <c r="E56" s="118">
        <v>4.4400000000000004</v>
      </c>
      <c r="F56" s="117">
        <v>25</v>
      </c>
      <c r="G56" s="119">
        <v>155</v>
      </c>
      <c r="H56" s="245" t="s">
        <v>203</v>
      </c>
    </row>
    <row r="57" spans="1:8" x14ac:dyDescent="0.25">
      <c r="A57" s="112" t="s">
        <v>397</v>
      </c>
      <c r="C57" s="194">
        <v>180</v>
      </c>
      <c r="D57" s="119">
        <v>0.1</v>
      </c>
      <c r="E57" s="118">
        <v>0.1</v>
      </c>
      <c r="F57" s="118">
        <v>11.8</v>
      </c>
      <c r="G57" s="118">
        <v>49</v>
      </c>
      <c r="H57" s="245" t="s">
        <v>398</v>
      </c>
    </row>
    <row r="58" spans="1:8" ht="16.5" thickBot="1" x14ac:dyDescent="0.3">
      <c r="A58" s="706" t="s">
        <v>46</v>
      </c>
      <c r="B58" s="601"/>
      <c r="C58" s="654">
        <v>37.5</v>
      </c>
      <c r="D58" s="654">
        <v>1.8</v>
      </c>
      <c r="E58" s="654">
        <v>0.4</v>
      </c>
      <c r="F58" s="654">
        <v>18</v>
      </c>
      <c r="G58" s="654">
        <v>82.5</v>
      </c>
      <c r="H58" s="707"/>
    </row>
    <row r="59" spans="1:8" ht="16.5" thickBot="1" x14ac:dyDescent="0.3">
      <c r="A59" s="704" t="s">
        <v>26</v>
      </c>
      <c r="B59" s="625"/>
      <c r="C59" s="626">
        <v>683.5</v>
      </c>
      <c r="D59" s="610">
        <f>SUM(D53:D58)</f>
        <v>16.899999999999999</v>
      </c>
      <c r="E59" s="610">
        <f>SUM(E53:E58)</f>
        <v>26.34</v>
      </c>
      <c r="F59" s="610">
        <f>SUM(F53:F58)</f>
        <v>83</v>
      </c>
      <c r="G59" s="610">
        <f>SUM(G53:G58)</f>
        <v>634</v>
      </c>
      <c r="H59" s="245"/>
    </row>
    <row r="60" spans="1:8" x14ac:dyDescent="0.25">
      <c r="A60" s="703"/>
      <c r="B60" s="209" t="s">
        <v>47</v>
      </c>
      <c r="C60" s="653"/>
      <c r="D60" s="621"/>
      <c r="E60" s="621"/>
      <c r="F60" s="621"/>
      <c r="G60" s="621"/>
      <c r="H60" s="695"/>
    </row>
    <row r="61" spans="1:8" x14ac:dyDescent="0.25">
      <c r="A61" s="112" t="s">
        <v>71</v>
      </c>
      <c r="C61" s="194">
        <v>10</v>
      </c>
      <c r="D61" s="118">
        <v>3.86</v>
      </c>
      <c r="E61" s="117">
        <v>3.38</v>
      </c>
      <c r="F61" s="118">
        <v>34</v>
      </c>
      <c r="G61" s="117">
        <v>182</v>
      </c>
      <c r="H61" s="245"/>
    </row>
    <row r="62" spans="1:8" x14ac:dyDescent="0.25">
      <c r="A62" s="112" t="s">
        <v>370</v>
      </c>
      <c r="C62" s="194"/>
      <c r="D62" s="118"/>
      <c r="F62" s="118"/>
      <c r="H62" s="245"/>
    </row>
    <row r="63" spans="1:8" x14ac:dyDescent="0.25">
      <c r="A63" s="112" t="s">
        <v>251</v>
      </c>
      <c r="C63" s="194">
        <v>110</v>
      </c>
      <c r="D63" s="117">
        <v>2.5</v>
      </c>
      <c r="E63" s="118">
        <v>2.75</v>
      </c>
      <c r="F63" s="117">
        <v>4</v>
      </c>
      <c r="G63" s="118">
        <v>51</v>
      </c>
      <c r="H63" s="245" t="s">
        <v>252</v>
      </c>
    </row>
    <row r="64" spans="1:8" ht="31.5" x14ac:dyDescent="0.25">
      <c r="A64" s="112" t="s">
        <v>380</v>
      </c>
      <c r="C64" s="194" t="s">
        <v>107</v>
      </c>
      <c r="D64" s="622">
        <v>9</v>
      </c>
      <c r="E64" s="621">
        <v>12.5</v>
      </c>
      <c r="F64" s="622">
        <v>24</v>
      </c>
      <c r="G64" s="621">
        <v>245</v>
      </c>
      <c r="H64" s="245" t="s">
        <v>316</v>
      </c>
    </row>
    <row r="65" spans="1:8" x14ac:dyDescent="0.25">
      <c r="A65" s="112" t="s">
        <v>75</v>
      </c>
      <c r="C65" s="114" t="s">
        <v>294</v>
      </c>
      <c r="D65" s="119">
        <v>0.12</v>
      </c>
      <c r="E65" s="118">
        <v>0.01</v>
      </c>
      <c r="F65" s="117">
        <v>10.199999999999999</v>
      </c>
      <c r="G65" s="119">
        <v>41</v>
      </c>
      <c r="H65" s="245" t="s">
        <v>162</v>
      </c>
    </row>
    <row r="66" spans="1:8" ht="16.5" thickBot="1" x14ac:dyDescent="0.3">
      <c r="A66" s="112" t="s">
        <v>38</v>
      </c>
      <c r="C66" s="194">
        <v>20</v>
      </c>
      <c r="D66" s="118">
        <v>1.52</v>
      </c>
      <c r="E66" s="117">
        <v>0.16</v>
      </c>
      <c r="F66" s="118">
        <v>9.84</v>
      </c>
      <c r="G66" s="117">
        <v>47</v>
      </c>
      <c r="H66" s="245"/>
    </row>
    <row r="67" spans="1:8" ht="16.5" thickBot="1" x14ac:dyDescent="0.3">
      <c r="A67" s="708" t="s">
        <v>26</v>
      </c>
      <c r="B67" s="635"/>
      <c r="C67" s="645">
        <v>500</v>
      </c>
      <c r="D67" s="637">
        <f>SUM(D60:D66)</f>
        <v>17</v>
      </c>
      <c r="E67" s="637">
        <f>SUM(E60:E66)</f>
        <v>18.8</v>
      </c>
      <c r="F67" s="637">
        <f>SUM(F60:F66)</f>
        <v>82.04</v>
      </c>
      <c r="G67" s="637">
        <f>SUM(G60:G66)</f>
        <v>566</v>
      </c>
      <c r="H67" s="702"/>
    </row>
    <row r="68" spans="1:8" ht="16.5" thickBot="1" x14ac:dyDescent="0.3">
      <c r="A68" s="704" t="s">
        <v>60</v>
      </c>
      <c r="B68" s="625"/>
      <c r="C68" s="626">
        <f>C47+C50+C59+C67</f>
        <v>1701.5</v>
      </c>
      <c r="D68" s="609">
        <f>D47+D50+D59+D67</f>
        <v>50.716666666666661</v>
      </c>
      <c r="E68" s="609">
        <f>E47+E50+E59+E67</f>
        <v>64.123333333333335</v>
      </c>
      <c r="F68" s="609">
        <f>F47+F50+F59+F67</f>
        <v>227.97833333333335</v>
      </c>
      <c r="G68" s="609">
        <f>G47+G50+G59+G67</f>
        <v>1690.5</v>
      </c>
      <c r="H68" s="702"/>
    </row>
    <row r="69" spans="1:8" x14ac:dyDescent="0.25">
      <c r="C69" s="712"/>
      <c r="G69" s="628"/>
      <c r="H69" s="613"/>
    </row>
    <row r="70" spans="1:8" ht="16.5" thickBot="1" x14ac:dyDescent="0.3">
      <c r="A70" s="113" t="s">
        <v>77</v>
      </c>
      <c r="G70" s="711"/>
      <c r="H70" s="601"/>
    </row>
    <row r="71" spans="1:8" ht="31.5" x14ac:dyDescent="0.25">
      <c r="A71" s="692" t="s">
        <v>224</v>
      </c>
      <c r="B71" s="693"/>
      <c r="C71" s="694" t="s">
        <v>220</v>
      </c>
      <c r="D71" s="817" t="s">
        <v>221</v>
      </c>
      <c r="E71" s="818"/>
      <c r="F71" s="819"/>
      <c r="G71" s="602" t="s">
        <v>4</v>
      </c>
      <c r="H71" s="695" t="s">
        <v>222</v>
      </c>
    </row>
    <row r="72" spans="1:8" ht="16.5" thickBot="1" x14ac:dyDescent="0.3">
      <c r="A72" s="696" t="s">
        <v>223</v>
      </c>
      <c r="B72" s="697"/>
      <c r="C72" s="698"/>
      <c r="D72" s="604"/>
      <c r="E72" s="605"/>
      <c r="F72" s="606"/>
      <c r="G72" s="607" t="s">
        <v>6</v>
      </c>
      <c r="H72" s="245"/>
    </row>
    <row r="73" spans="1:8" ht="16.5" thickBot="1" x14ac:dyDescent="0.3">
      <c r="A73" s="699"/>
      <c r="B73" s="700"/>
      <c r="C73" s="701"/>
      <c r="D73" s="609" t="s">
        <v>9</v>
      </c>
      <c r="E73" s="609" t="s">
        <v>10</v>
      </c>
      <c r="F73" s="610" t="s">
        <v>11</v>
      </c>
      <c r="G73" s="610" t="s">
        <v>12</v>
      </c>
      <c r="H73" s="702"/>
    </row>
    <row r="74" spans="1:8" x14ac:dyDescent="0.25">
      <c r="A74" s="705"/>
      <c r="B74" s="613" t="s">
        <v>13</v>
      </c>
      <c r="C74" s="614"/>
      <c r="D74" s="602"/>
      <c r="E74" s="627"/>
      <c r="F74" s="628"/>
      <c r="G74" s="602"/>
      <c r="H74" s="245"/>
    </row>
    <row r="75" spans="1:8" ht="31.5" x14ac:dyDescent="0.25">
      <c r="A75" s="112" t="s">
        <v>78</v>
      </c>
      <c r="B75" s="263"/>
      <c r="C75" s="629" t="s">
        <v>372</v>
      </c>
      <c r="D75" s="119">
        <v>7</v>
      </c>
      <c r="E75" s="118">
        <v>8.5</v>
      </c>
      <c r="F75" s="118">
        <v>23</v>
      </c>
      <c r="G75" s="119">
        <f>(D75*4)+(E75*9)+(F75*4)</f>
        <v>196.5</v>
      </c>
      <c r="H75" s="245" t="s">
        <v>188</v>
      </c>
    </row>
    <row r="76" spans="1:8" x14ac:dyDescent="0.25">
      <c r="A76" s="703" t="s">
        <v>91</v>
      </c>
      <c r="B76" s="209"/>
      <c r="C76" s="631" t="s">
        <v>249</v>
      </c>
      <c r="D76" s="620">
        <v>2.6</v>
      </c>
      <c r="E76" s="621">
        <v>2.2999999999999998</v>
      </c>
      <c r="F76" s="622">
        <v>14.3</v>
      </c>
      <c r="G76" s="621">
        <v>89</v>
      </c>
      <c r="H76" s="245" t="s">
        <v>92</v>
      </c>
    </row>
    <row r="77" spans="1:8" ht="16.5" thickBot="1" x14ac:dyDescent="0.3">
      <c r="A77" s="112" t="s">
        <v>23</v>
      </c>
      <c r="C77" s="114" t="s">
        <v>156</v>
      </c>
      <c r="D77" s="119">
        <v>1.91</v>
      </c>
      <c r="E77" s="118">
        <v>4.3499999999999996</v>
      </c>
      <c r="F77" s="117">
        <v>12.89</v>
      </c>
      <c r="G77" s="119">
        <v>99</v>
      </c>
      <c r="H77" s="245" t="s">
        <v>24</v>
      </c>
    </row>
    <row r="78" spans="1:8" ht="16.5" thickBot="1" x14ac:dyDescent="0.3">
      <c r="A78" s="704" t="s">
        <v>26</v>
      </c>
      <c r="B78" s="625"/>
      <c r="C78" s="626">
        <v>418</v>
      </c>
      <c r="D78" s="609">
        <f>SUM(D75:D77)</f>
        <v>11.51</v>
      </c>
      <c r="E78" s="609">
        <f>SUM(E75:E77)</f>
        <v>15.15</v>
      </c>
      <c r="F78" s="609">
        <f>SUM(F75:F77)</f>
        <v>50.19</v>
      </c>
      <c r="G78" s="609">
        <f>SUM(G75:G77)</f>
        <v>384.5</v>
      </c>
      <c r="H78" s="702"/>
    </row>
    <row r="79" spans="1:8" x14ac:dyDescent="0.25">
      <c r="A79" s="112" t="s">
        <v>27</v>
      </c>
      <c r="C79" s="194">
        <v>125</v>
      </c>
      <c r="D79" s="119">
        <v>1.63</v>
      </c>
      <c r="E79" s="118">
        <v>0.1</v>
      </c>
      <c r="F79" s="117">
        <v>15</v>
      </c>
      <c r="G79" s="118">
        <v>67</v>
      </c>
      <c r="H79" s="245" t="s">
        <v>262</v>
      </c>
    </row>
    <row r="80" spans="1:8" ht="16.5" thickBot="1" x14ac:dyDescent="0.3">
      <c r="A80" s="112"/>
      <c r="C80" s="194"/>
      <c r="D80" s="119"/>
      <c r="E80" s="119"/>
      <c r="G80" s="119"/>
      <c r="H80" s="245"/>
    </row>
    <row r="81" spans="1:8" ht="16.5" thickBot="1" x14ac:dyDescent="0.3">
      <c r="A81" s="704" t="s">
        <v>26</v>
      </c>
      <c r="B81" s="625"/>
      <c r="C81" s="626">
        <f>SUM(C79)</f>
        <v>125</v>
      </c>
      <c r="D81" s="610">
        <f>SUM(D79)</f>
        <v>1.63</v>
      </c>
      <c r="E81" s="610">
        <f>SUM(E79)</f>
        <v>0.1</v>
      </c>
      <c r="F81" s="610">
        <f>SUM(F79)</f>
        <v>15</v>
      </c>
      <c r="G81" s="610">
        <f>SUM(G79)</f>
        <v>67</v>
      </c>
      <c r="H81" s="702"/>
    </row>
    <row r="82" spans="1:8" ht="16.5" thickBot="1" x14ac:dyDescent="0.3">
      <c r="A82" s="705"/>
      <c r="B82" s="613"/>
      <c r="C82" s="614">
        <v>543</v>
      </c>
      <c r="D82" s="602">
        <f>D78+D81</f>
        <v>13.14</v>
      </c>
      <c r="E82" s="602">
        <f>E78+E81</f>
        <v>15.25</v>
      </c>
      <c r="F82" s="602">
        <f>F78+F81</f>
        <v>65.19</v>
      </c>
      <c r="G82" s="602">
        <f>G78+G81</f>
        <v>451.5</v>
      </c>
      <c r="H82" s="702"/>
    </row>
    <row r="83" spans="1:8" x14ac:dyDescent="0.25">
      <c r="A83" s="705"/>
      <c r="B83" s="613" t="s">
        <v>28</v>
      </c>
      <c r="C83" s="614"/>
      <c r="D83" s="602"/>
      <c r="E83" s="627"/>
      <c r="F83" s="628"/>
      <c r="G83" s="602"/>
      <c r="H83" s="245"/>
    </row>
    <row r="84" spans="1:8" x14ac:dyDescent="0.25">
      <c r="A84" s="616" t="s">
        <v>402</v>
      </c>
      <c r="B84" s="263"/>
      <c r="C84" s="629">
        <v>50</v>
      </c>
      <c r="D84" s="630">
        <v>0.75</v>
      </c>
      <c r="E84" s="118">
        <v>0.06</v>
      </c>
      <c r="F84" s="630">
        <v>8.5</v>
      </c>
      <c r="G84" s="119">
        <v>37</v>
      </c>
      <c r="H84" s="674" t="s">
        <v>431</v>
      </c>
    </row>
    <row r="85" spans="1:8" ht="47.25" x14ac:dyDescent="0.25">
      <c r="A85" s="112" t="s">
        <v>408</v>
      </c>
      <c r="C85" s="194" t="s">
        <v>100</v>
      </c>
      <c r="D85" s="117">
        <v>5</v>
      </c>
      <c r="E85" s="118">
        <v>9</v>
      </c>
      <c r="F85" s="117">
        <v>3.4</v>
      </c>
      <c r="G85" s="118">
        <v>116</v>
      </c>
      <c r="H85" s="245" t="s">
        <v>200</v>
      </c>
    </row>
    <row r="86" spans="1:8" x14ac:dyDescent="0.25">
      <c r="A86" s="703" t="s">
        <v>416</v>
      </c>
      <c r="C86" s="194">
        <v>70</v>
      </c>
      <c r="D86" s="119">
        <v>6.2</v>
      </c>
      <c r="E86" s="118">
        <v>10.8</v>
      </c>
      <c r="F86" s="117">
        <v>3</v>
      </c>
      <c r="G86" s="118">
        <v>134</v>
      </c>
      <c r="H86" s="245" t="s">
        <v>432</v>
      </c>
    </row>
    <row r="87" spans="1:8" x14ac:dyDescent="0.25">
      <c r="A87" s="112" t="s">
        <v>102</v>
      </c>
      <c r="C87" s="194">
        <v>130</v>
      </c>
      <c r="D87" s="117">
        <v>4.8</v>
      </c>
      <c r="E87" s="118">
        <v>3.6</v>
      </c>
      <c r="F87" s="117">
        <v>29.4</v>
      </c>
      <c r="G87" s="119">
        <v>169</v>
      </c>
      <c r="H87" s="245" t="s">
        <v>204</v>
      </c>
    </row>
    <row r="88" spans="1:8" x14ac:dyDescent="0.25">
      <c r="A88" s="200" t="s">
        <v>45</v>
      </c>
      <c r="C88" s="194">
        <v>180</v>
      </c>
      <c r="D88" s="623">
        <v>0.18</v>
      </c>
      <c r="E88" s="116">
        <v>0.09</v>
      </c>
      <c r="F88" s="115">
        <v>25.86</v>
      </c>
      <c r="G88" s="683">
        <v>89</v>
      </c>
      <c r="H88" s="245" t="s">
        <v>375</v>
      </c>
    </row>
    <row r="89" spans="1:8" ht="16.5" thickBot="1" x14ac:dyDescent="0.3">
      <c r="A89" s="706" t="s">
        <v>46</v>
      </c>
      <c r="B89" s="601"/>
      <c r="C89" s="654">
        <v>37.5</v>
      </c>
      <c r="D89" s="654">
        <v>1.8</v>
      </c>
      <c r="E89" s="654">
        <v>0.4</v>
      </c>
      <c r="F89" s="654">
        <v>18</v>
      </c>
      <c r="G89" s="654">
        <v>82.5</v>
      </c>
      <c r="H89" s="707"/>
    </row>
    <row r="90" spans="1:8" ht="16.5" thickBot="1" x14ac:dyDescent="0.3">
      <c r="A90" s="704" t="s">
        <v>26</v>
      </c>
      <c r="B90" s="625"/>
      <c r="C90" s="626">
        <v>682.5</v>
      </c>
      <c r="D90" s="609">
        <f>SUM(D84:D89)</f>
        <v>18.73</v>
      </c>
      <c r="E90" s="609">
        <f>SUM(E84:E89)</f>
        <v>23.95</v>
      </c>
      <c r="F90" s="609">
        <f>SUM(F84:F89)</f>
        <v>88.16</v>
      </c>
      <c r="G90" s="609">
        <f>SUM(G84:G89)</f>
        <v>627.5</v>
      </c>
      <c r="H90" s="702"/>
    </row>
    <row r="91" spans="1:8" x14ac:dyDescent="0.25">
      <c r="A91" s="705"/>
      <c r="B91" s="613" t="s">
        <v>47</v>
      </c>
      <c r="C91" s="614"/>
      <c r="D91" s="627"/>
      <c r="E91" s="628"/>
      <c r="F91" s="627"/>
      <c r="G91" s="628"/>
      <c r="H91" s="245"/>
    </row>
    <row r="92" spans="1:8" x14ac:dyDescent="0.25">
      <c r="A92" s="703" t="s">
        <v>72</v>
      </c>
      <c r="B92" s="209"/>
      <c r="C92" s="194">
        <v>110</v>
      </c>
      <c r="D92" s="621">
        <v>3.19</v>
      </c>
      <c r="E92" s="621">
        <v>2.75</v>
      </c>
      <c r="F92" s="621">
        <v>4.62</v>
      </c>
      <c r="G92" s="621">
        <v>59</v>
      </c>
      <c r="H92" s="245" t="s">
        <v>55</v>
      </c>
    </row>
    <row r="93" spans="1:8" ht="31.5" x14ac:dyDescent="0.25">
      <c r="A93" s="616" t="s">
        <v>238</v>
      </c>
      <c r="C93" s="194">
        <v>50</v>
      </c>
      <c r="D93" s="118">
        <v>3.3</v>
      </c>
      <c r="E93" s="117">
        <v>4.2</v>
      </c>
      <c r="F93" s="118">
        <v>30.1</v>
      </c>
      <c r="G93" s="117">
        <f>(D93*4)+(E93*9)+(F93*4)</f>
        <v>171.4</v>
      </c>
      <c r="H93" s="245" t="s">
        <v>433</v>
      </c>
    </row>
    <row r="94" spans="1:8" x14ac:dyDescent="0.25">
      <c r="A94" s="112" t="s">
        <v>332</v>
      </c>
      <c r="C94" s="194">
        <v>48</v>
      </c>
      <c r="D94" s="119">
        <v>5.0999999999999996</v>
      </c>
      <c r="E94" s="118">
        <v>4.5999999999999996</v>
      </c>
      <c r="F94" s="117">
        <v>0.3</v>
      </c>
      <c r="G94" s="119">
        <v>63</v>
      </c>
      <c r="H94" s="245" t="s">
        <v>341</v>
      </c>
    </row>
    <row r="95" spans="1:8" ht="31.5" x14ac:dyDescent="0.25">
      <c r="A95" s="703" t="s">
        <v>417</v>
      </c>
      <c r="B95" s="618"/>
      <c r="C95" s="631">
        <v>130</v>
      </c>
      <c r="D95" s="631">
        <v>3.25</v>
      </c>
      <c r="E95" s="631">
        <v>5.3</v>
      </c>
      <c r="F95" s="631">
        <v>25.3</v>
      </c>
      <c r="G95" s="730">
        <v>162</v>
      </c>
      <c r="H95" s="245" t="s">
        <v>446</v>
      </c>
    </row>
    <row r="96" spans="1:8" x14ac:dyDescent="0.25">
      <c r="A96" s="112" t="s">
        <v>296</v>
      </c>
      <c r="C96" s="194" t="s">
        <v>249</v>
      </c>
      <c r="D96" s="623">
        <v>0.6</v>
      </c>
      <c r="E96" s="194">
        <v>0.3</v>
      </c>
      <c r="F96" s="208">
        <v>6.5</v>
      </c>
      <c r="G96" s="623">
        <v>31</v>
      </c>
      <c r="H96" s="245" t="s">
        <v>287</v>
      </c>
    </row>
    <row r="97" spans="1:8" ht="16.5" thickBot="1" x14ac:dyDescent="0.3">
      <c r="A97" s="691" t="s">
        <v>38</v>
      </c>
      <c r="B97" s="662"/>
      <c r="C97" s="194">
        <v>20</v>
      </c>
      <c r="D97" s="118">
        <v>1.52</v>
      </c>
      <c r="E97" s="117">
        <v>0.16</v>
      </c>
      <c r="F97" s="118">
        <v>9.84</v>
      </c>
      <c r="G97" s="117">
        <v>47</v>
      </c>
      <c r="H97" s="245"/>
    </row>
    <row r="98" spans="1:8" ht="16.5" thickBot="1" x14ac:dyDescent="0.3">
      <c r="A98" s="708" t="s">
        <v>26</v>
      </c>
      <c r="B98" s="635"/>
      <c r="C98" s="645">
        <v>543</v>
      </c>
      <c r="D98" s="636">
        <f>SUM(D92:D97)</f>
        <v>16.96</v>
      </c>
      <c r="E98" s="636">
        <f>SUM(E92:E97)</f>
        <v>17.310000000000002</v>
      </c>
      <c r="F98" s="636">
        <f>SUM(F92:F97)</f>
        <v>76.66</v>
      </c>
      <c r="G98" s="636">
        <f>SUM(G92:G97)</f>
        <v>533.4</v>
      </c>
      <c r="H98" s="702"/>
    </row>
    <row r="99" spans="1:8" ht="16.5" thickBot="1" x14ac:dyDescent="0.3">
      <c r="A99" s="704" t="s">
        <v>60</v>
      </c>
      <c r="B99" s="625"/>
      <c r="C99" s="626">
        <f>C78+C81+C90+C98</f>
        <v>1768.5</v>
      </c>
      <c r="D99" s="609">
        <f>D78+D81+D90+D98</f>
        <v>48.83</v>
      </c>
      <c r="E99" s="609">
        <f>E78+E81+E90+E98</f>
        <v>56.510000000000005</v>
      </c>
      <c r="F99" s="609">
        <f>F78+F81+F90+F98</f>
        <v>230.01</v>
      </c>
      <c r="G99" s="609">
        <f>G78+G81+G90+G98</f>
        <v>1612.4</v>
      </c>
      <c r="H99" s="702"/>
    </row>
    <row r="100" spans="1:8" x14ac:dyDescent="0.25">
      <c r="C100" s="713"/>
      <c r="G100" s="628"/>
      <c r="H100" s="613"/>
    </row>
    <row r="101" spans="1:8" ht="16.5" thickBot="1" x14ac:dyDescent="0.3">
      <c r="A101" s="113" t="s">
        <v>93</v>
      </c>
      <c r="C101" s="601"/>
      <c r="G101" s="711"/>
      <c r="H101" s="601"/>
    </row>
    <row r="102" spans="1:8" ht="31.5" x14ac:dyDescent="0.25">
      <c r="A102" s="692" t="s">
        <v>224</v>
      </c>
      <c r="B102" s="693"/>
      <c r="C102" s="694" t="s">
        <v>220</v>
      </c>
      <c r="D102" s="817" t="s">
        <v>221</v>
      </c>
      <c r="E102" s="818"/>
      <c r="F102" s="819"/>
      <c r="G102" s="602" t="s">
        <v>4</v>
      </c>
      <c r="H102" s="695" t="s">
        <v>222</v>
      </c>
    </row>
    <row r="103" spans="1:8" ht="16.5" thickBot="1" x14ac:dyDescent="0.3">
      <c r="A103" s="696" t="s">
        <v>223</v>
      </c>
      <c r="B103" s="697"/>
      <c r="C103" s="698"/>
      <c r="D103" s="604"/>
      <c r="E103" s="605"/>
      <c r="F103" s="606"/>
      <c r="G103" s="607" t="s">
        <v>6</v>
      </c>
      <c r="H103" s="245"/>
    </row>
    <row r="104" spans="1:8" ht="16.5" thickBot="1" x14ac:dyDescent="0.3">
      <c r="A104" s="699"/>
      <c r="B104" s="700"/>
      <c r="C104" s="701"/>
      <c r="D104" s="609" t="s">
        <v>9</v>
      </c>
      <c r="E104" s="609" t="s">
        <v>10</v>
      </c>
      <c r="F104" s="610" t="s">
        <v>11</v>
      </c>
      <c r="G104" s="610" t="s">
        <v>12</v>
      </c>
      <c r="H104" s="702"/>
    </row>
    <row r="105" spans="1:8" x14ac:dyDescent="0.25">
      <c r="A105" s="112"/>
      <c r="B105" s="613" t="s">
        <v>13</v>
      </c>
      <c r="C105" s="614"/>
      <c r="D105" s="627"/>
      <c r="E105" s="628"/>
      <c r="F105" s="627"/>
      <c r="G105" s="628"/>
      <c r="H105" s="245"/>
    </row>
    <row r="106" spans="1:8" ht="31.5" x14ac:dyDescent="0.25">
      <c r="A106" s="112" t="s">
        <v>410</v>
      </c>
      <c r="B106" s="263"/>
      <c r="C106" s="629" t="s">
        <v>372</v>
      </c>
      <c r="D106" s="119">
        <v>8</v>
      </c>
      <c r="E106" s="118">
        <v>6.9</v>
      </c>
      <c r="F106" s="118">
        <v>27</v>
      </c>
      <c r="G106" s="630">
        <f>(D106*4)+(E106*9)+(F106*4)</f>
        <v>202.1</v>
      </c>
      <c r="H106" s="245" t="s">
        <v>186</v>
      </c>
    </row>
    <row r="107" spans="1:8" ht="31.5" x14ac:dyDescent="0.25">
      <c r="A107" s="112" t="s">
        <v>21</v>
      </c>
      <c r="C107" s="194">
        <v>180</v>
      </c>
      <c r="D107" s="119">
        <v>1.2166666666666666</v>
      </c>
      <c r="E107" s="118">
        <v>1.3416666666666668</v>
      </c>
      <c r="F107" s="118">
        <v>11.941666666666666</v>
      </c>
      <c r="G107" s="119">
        <v>65</v>
      </c>
      <c r="H107" s="245" t="s">
        <v>318</v>
      </c>
    </row>
    <row r="108" spans="1:8" ht="16.5" thickBot="1" x14ac:dyDescent="0.3">
      <c r="A108" s="112" t="s">
        <v>65</v>
      </c>
      <c r="C108" s="114" t="s">
        <v>371</v>
      </c>
      <c r="D108" s="119">
        <v>4</v>
      </c>
      <c r="E108" s="118">
        <v>6</v>
      </c>
      <c r="F108" s="117">
        <v>12.83</v>
      </c>
      <c r="G108" s="119">
        <v>122</v>
      </c>
      <c r="H108" s="245" t="s">
        <v>235</v>
      </c>
    </row>
    <row r="109" spans="1:8" ht="16.5" thickBot="1" x14ac:dyDescent="0.3">
      <c r="A109" s="704" t="s">
        <v>26</v>
      </c>
      <c r="B109" s="625"/>
      <c r="C109" s="626">
        <v>418</v>
      </c>
      <c r="D109" s="609">
        <f>SUM(D105:D108)</f>
        <v>13.216666666666667</v>
      </c>
      <c r="E109" s="609">
        <f>SUM(E105:E108)</f>
        <v>14.241666666666667</v>
      </c>
      <c r="F109" s="609">
        <f>SUM(F105:F108)</f>
        <v>51.771666666666661</v>
      </c>
      <c r="G109" s="609">
        <f>SUM(G105:G108)</f>
        <v>389.1</v>
      </c>
      <c r="H109" s="702"/>
    </row>
    <row r="110" spans="1:8" x14ac:dyDescent="0.25">
      <c r="A110" s="112" t="s">
        <v>48</v>
      </c>
      <c r="B110" s="263"/>
      <c r="C110" s="194">
        <v>100</v>
      </c>
      <c r="D110" s="119">
        <v>0.4</v>
      </c>
      <c r="E110" s="118">
        <v>0.4</v>
      </c>
      <c r="F110" s="630">
        <v>12</v>
      </c>
      <c r="G110" s="118">
        <v>53.2</v>
      </c>
      <c r="H110" s="245" t="s">
        <v>264</v>
      </c>
    </row>
    <row r="111" spans="1:8" ht="16.5" thickBot="1" x14ac:dyDescent="0.3">
      <c r="A111" s="112"/>
      <c r="B111" s="263"/>
      <c r="C111" s="194"/>
      <c r="D111" s="119"/>
      <c r="E111" s="118"/>
      <c r="F111" s="630"/>
      <c r="G111" s="118"/>
      <c r="H111" s="245"/>
    </row>
    <row r="112" spans="1:8" ht="16.5" thickBot="1" x14ac:dyDescent="0.3">
      <c r="A112" s="704" t="s">
        <v>26</v>
      </c>
      <c r="B112" s="625"/>
      <c r="C112" s="626">
        <f>SUM(C110)</f>
        <v>100</v>
      </c>
      <c r="D112" s="609">
        <f>SUM(D110)</f>
        <v>0.4</v>
      </c>
      <c r="E112" s="609">
        <f t="shared" ref="E112:G112" si="0">SUM(E110)</f>
        <v>0.4</v>
      </c>
      <c r="F112" s="609">
        <f t="shared" si="0"/>
        <v>12</v>
      </c>
      <c r="G112" s="609">
        <f t="shared" si="0"/>
        <v>53.2</v>
      </c>
      <c r="H112" s="702"/>
    </row>
    <row r="113" spans="1:8" ht="16.5" thickBot="1" x14ac:dyDescent="0.3">
      <c r="A113" s="705"/>
      <c r="B113" s="613"/>
      <c r="C113" s="614">
        <v>518</v>
      </c>
      <c r="D113" s="628">
        <f>D109+D112</f>
        <v>13.616666666666667</v>
      </c>
      <c r="E113" s="628">
        <f>E109+E112</f>
        <v>14.641666666666667</v>
      </c>
      <c r="F113" s="628">
        <f>F109+F112</f>
        <v>63.771666666666661</v>
      </c>
      <c r="G113" s="646">
        <f>G109+G112</f>
        <v>442.3</v>
      </c>
      <c r="H113" s="702"/>
    </row>
    <row r="114" spans="1:8" x14ac:dyDescent="0.25">
      <c r="A114" s="705"/>
      <c r="B114" s="613" t="s">
        <v>28</v>
      </c>
      <c r="C114" s="614"/>
      <c r="D114" s="628"/>
      <c r="E114" s="627"/>
      <c r="F114" s="628"/>
      <c r="G114" s="602"/>
      <c r="H114" s="245"/>
    </row>
    <row r="115" spans="1:8" x14ac:dyDescent="0.25">
      <c r="A115" s="112" t="s">
        <v>411</v>
      </c>
      <c r="B115" s="263"/>
      <c r="C115" s="629">
        <v>50</v>
      </c>
      <c r="D115" s="630">
        <v>0.75</v>
      </c>
      <c r="E115" s="118">
        <v>0.9</v>
      </c>
      <c r="F115" s="630">
        <v>8.5</v>
      </c>
      <c r="G115" s="118">
        <f>(D115*4)+(E115*9)+(F115*4)</f>
        <v>45.1</v>
      </c>
      <c r="H115" s="118" t="s">
        <v>434</v>
      </c>
    </row>
    <row r="116" spans="1:8" ht="31.5" x14ac:dyDescent="0.25">
      <c r="A116" s="714" t="s">
        <v>343</v>
      </c>
      <c r="B116" s="715"/>
      <c r="C116" s="194" t="s">
        <v>14</v>
      </c>
      <c r="D116" s="119">
        <v>4.5999999999999996</v>
      </c>
      <c r="E116" s="119">
        <v>8</v>
      </c>
      <c r="F116" s="118">
        <v>23.8</v>
      </c>
      <c r="G116" s="118">
        <v>186</v>
      </c>
      <c r="H116" s="245" t="s">
        <v>390</v>
      </c>
    </row>
    <row r="117" spans="1:8" ht="31.5" x14ac:dyDescent="0.25">
      <c r="A117" s="112" t="s">
        <v>333</v>
      </c>
      <c r="C117" s="194">
        <v>160</v>
      </c>
      <c r="D117" s="194">
        <v>10.9</v>
      </c>
      <c r="E117" s="208">
        <v>11.1</v>
      </c>
      <c r="F117" s="194">
        <v>33.58</v>
      </c>
      <c r="G117" s="208">
        <v>278</v>
      </c>
      <c r="H117" s="245" t="s">
        <v>334</v>
      </c>
    </row>
    <row r="118" spans="1:8" x14ac:dyDescent="0.25">
      <c r="A118" s="112" t="s">
        <v>331</v>
      </c>
      <c r="C118" s="194">
        <v>180</v>
      </c>
      <c r="D118" s="119"/>
      <c r="E118" s="118"/>
      <c r="F118" s="117">
        <v>10</v>
      </c>
      <c r="G118" s="119">
        <v>40</v>
      </c>
      <c r="H118" s="245" t="s">
        <v>336</v>
      </c>
    </row>
    <row r="119" spans="1:8" ht="16.5" thickBot="1" x14ac:dyDescent="0.3">
      <c r="A119" s="706" t="s">
        <v>46</v>
      </c>
      <c r="B119" s="601"/>
      <c r="C119" s="654">
        <v>37.5</v>
      </c>
      <c r="D119" s="654">
        <v>1.8</v>
      </c>
      <c r="E119" s="654">
        <v>0.4</v>
      </c>
      <c r="F119" s="654">
        <v>18</v>
      </c>
      <c r="G119" s="654">
        <v>82.5</v>
      </c>
      <c r="H119" s="707"/>
    </row>
    <row r="120" spans="1:8" ht="16.5" thickBot="1" x14ac:dyDescent="0.3">
      <c r="A120" s="704" t="s">
        <v>26</v>
      </c>
      <c r="B120" s="625"/>
      <c r="C120" s="626">
        <v>632.5</v>
      </c>
      <c r="D120" s="610">
        <f>SUM(D115:D119)</f>
        <v>18.05</v>
      </c>
      <c r="E120" s="610">
        <f>SUM(E115:E119)</f>
        <v>20.399999999999999</v>
      </c>
      <c r="F120" s="610">
        <f>SUM(F115:F119)</f>
        <v>93.88</v>
      </c>
      <c r="G120" s="610">
        <f>SUM(G115:G119)</f>
        <v>631.6</v>
      </c>
      <c r="H120" s="702"/>
    </row>
    <row r="121" spans="1:8" x14ac:dyDescent="0.25">
      <c r="A121" s="705"/>
      <c r="B121" s="613" t="s">
        <v>47</v>
      </c>
      <c r="C121" s="716"/>
      <c r="D121" s="627"/>
      <c r="E121" s="628"/>
      <c r="F121" s="627"/>
      <c r="G121" s="628"/>
      <c r="H121" s="245"/>
    </row>
    <row r="122" spans="1:8" x14ac:dyDescent="0.25">
      <c r="A122" s="703" t="s">
        <v>71</v>
      </c>
      <c r="B122" s="209"/>
      <c r="C122" s="631">
        <v>21</v>
      </c>
      <c r="D122" s="621">
        <v>3.2</v>
      </c>
      <c r="E122" s="621">
        <v>5.5</v>
      </c>
      <c r="F122" s="621">
        <v>36</v>
      </c>
      <c r="G122" s="622">
        <v>206</v>
      </c>
      <c r="H122" s="674"/>
    </row>
    <row r="123" spans="1:8" x14ac:dyDescent="0.25">
      <c r="A123" s="703" t="s">
        <v>339</v>
      </c>
      <c r="B123" s="618"/>
      <c r="C123" s="631"/>
      <c r="D123" s="621"/>
      <c r="E123" s="621"/>
      <c r="F123" s="621"/>
      <c r="G123" s="622"/>
      <c r="H123" s="674"/>
    </row>
    <row r="124" spans="1:8" x14ac:dyDescent="0.25">
      <c r="A124" s="112" t="s">
        <v>251</v>
      </c>
      <c r="C124" s="194">
        <v>110</v>
      </c>
      <c r="D124" s="117">
        <v>2.5</v>
      </c>
      <c r="E124" s="118">
        <v>2.75</v>
      </c>
      <c r="F124" s="117">
        <v>4</v>
      </c>
      <c r="G124" s="118">
        <v>51</v>
      </c>
      <c r="H124" s="245" t="s">
        <v>252</v>
      </c>
    </row>
    <row r="125" spans="1:8" x14ac:dyDescent="0.25">
      <c r="A125" s="703"/>
      <c r="B125" s="209"/>
      <c r="C125" s="653"/>
      <c r="E125" s="118"/>
      <c r="G125" s="118"/>
      <c r="H125" s="245"/>
    </row>
    <row r="126" spans="1:8" x14ac:dyDescent="0.25">
      <c r="A126" s="112" t="s">
        <v>418</v>
      </c>
      <c r="B126" s="209"/>
      <c r="C126" s="653" t="s">
        <v>256</v>
      </c>
      <c r="D126" s="117">
        <v>9.5</v>
      </c>
      <c r="E126" s="118">
        <v>9.8000000000000007</v>
      </c>
      <c r="F126" s="117">
        <v>27</v>
      </c>
      <c r="G126" s="118">
        <f>(D126*4)+(E126*9)+(F126*4)</f>
        <v>234.2</v>
      </c>
      <c r="H126" s="245" t="s">
        <v>435</v>
      </c>
    </row>
    <row r="127" spans="1:8" x14ac:dyDescent="0.25">
      <c r="A127" s="703" t="s">
        <v>158</v>
      </c>
      <c r="B127" s="209"/>
      <c r="C127" s="631" t="s">
        <v>249</v>
      </c>
      <c r="D127" s="620">
        <v>0.06</v>
      </c>
      <c r="E127" s="621">
        <v>0.02</v>
      </c>
      <c r="F127" s="622">
        <v>4.99</v>
      </c>
      <c r="G127" s="621">
        <v>20</v>
      </c>
      <c r="H127" s="245" t="s">
        <v>248</v>
      </c>
    </row>
    <row r="128" spans="1:8" ht="16.5" thickBot="1" x14ac:dyDescent="0.3">
      <c r="A128" s="112" t="s">
        <v>38</v>
      </c>
      <c r="C128" s="194">
        <v>20</v>
      </c>
      <c r="D128" s="118">
        <v>1.52</v>
      </c>
      <c r="E128" s="117">
        <v>0.16</v>
      </c>
      <c r="F128" s="118">
        <v>9.84</v>
      </c>
      <c r="G128" s="117">
        <v>47</v>
      </c>
      <c r="H128" s="245"/>
    </row>
    <row r="129" spans="1:8" ht="16.5" thickBot="1" x14ac:dyDescent="0.3">
      <c r="A129" s="708" t="s">
        <v>26</v>
      </c>
      <c r="B129" s="635"/>
      <c r="C129" s="645">
        <v>486</v>
      </c>
      <c r="D129" s="637">
        <f>SUM(D121:D128)</f>
        <v>16.78</v>
      </c>
      <c r="E129" s="637">
        <f>SUM(E121:E128)</f>
        <v>18.23</v>
      </c>
      <c r="F129" s="637">
        <f>SUM(F121:F128)</f>
        <v>81.83</v>
      </c>
      <c r="G129" s="637">
        <f>SUM(G121:G128)</f>
        <v>558.20000000000005</v>
      </c>
      <c r="H129" s="702"/>
    </row>
    <row r="130" spans="1:8" ht="16.5" thickBot="1" x14ac:dyDescent="0.3">
      <c r="A130" s="704" t="s">
        <v>60</v>
      </c>
      <c r="B130" s="625"/>
      <c r="C130" s="667">
        <f>C109+C112+C120+C129</f>
        <v>1636.5</v>
      </c>
      <c r="D130" s="610">
        <f>D109+D112+D120+D129</f>
        <v>48.446666666666673</v>
      </c>
      <c r="E130" s="610">
        <f>E109+E112+E120+E129</f>
        <v>53.271666666666661</v>
      </c>
      <c r="F130" s="610">
        <f>F109+F112+F120+F129</f>
        <v>239.48166666666663</v>
      </c>
      <c r="G130" s="610">
        <f>G109+G112+G120+G129</f>
        <v>1632.1000000000001</v>
      </c>
      <c r="H130" s="245"/>
    </row>
    <row r="131" spans="1:8" x14ac:dyDescent="0.25">
      <c r="C131" s="710"/>
      <c r="H131" s="613"/>
    </row>
    <row r="132" spans="1:8" x14ac:dyDescent="0.25">
      <c r="C132" s="710"/>
    </row>
    <row r="133" spans="1:8" ht="16.5" thickBot="1" x14ac:dyDescent="0.3">
      <c r="A133" s="113" t="s">
        <v>97</v>
      </c>
      <c r="H133" s="601"/>
    </row>
    <row r="134" spans="1:8" ht="31.5" x14ac:dyDescent="0.25">
      <c r="A134" s="692" t="s">
        <v>224</v>
      </c>
      <c r="B134" s="693"/>
      <c r="C134" s="694" t="s">
        <v>220</v>
      </c>
      <c r="D134" s="817" t="s">
        <v>221</v>
      </c>
      <c r="E134" s="818"/>
      <c r="F134" s="819"/>
      <c r="G134" s="602" t="s">
        <v>4</v>
      </c>
      <c r="H134" s="695" t="s">
        <v>222</v>
      </c>
    </row>
    <row r="135" spans="1:8" ht="16.5" thickBot="1" x14ac:dyDescent="0.3">
      <c r="A135" s="696" t="s">
        <v>223</v>
      </c>
      <c r="B135" s="697"/>
      <c r="C135" s="698"/>
      <c r="D135" s="604"/>
      <c r="E135" s="605"/>
      <c r="F135" s="606"/>
      <c r="G135" s="607" t="s">
        <v>6</v>
      </c>
      <c r="H135" s="245"/>
    </row>
    <row r="136" spans="1:8" ht="16.5" thickBot="1" x14ac:dyDescent="0.3">
      <c r="A136" s="699"/>
      <c r="B136" s="700"/>
      <c r="C136" s="701"/>
      <c r="D136" s="609" t="s">
        <v>9</v>
      </c>
      <c r="E136" s="609" t="s">
        <v>10</v>
      </c>
      <c r="F136" s="610" t="s">
        <v>11</v>
      </c>
      <c r="G136" s="610" t="s">
        <v>12</v>
      </c>
      <c r="H136" s="702"/>
    </row>
    <row r="137" spans="1:8" x14ac:dyDescent="0.25">
      <c r="A137" s="705"/>
      <c r="B137" s="613" t="s">
        <v>13</v>
      </c>
      <c r="C137" s="716"/>
      <c r="D137" s="602"/>
      <c r="E137" s="602"/>
      <c r="F137" s="627"/>
      <c r="G137" s="602"/>
      <c r="H137" s="695"/>
    </row>
    <row r="138" spans="1:8" ht="31.5" x14ac:dyDescent="0.25">
      <c r="A138" s="112" t="s">
        <v>182</v>
      </c>
      <c r="B138" s="642"/>
      <c r="C138" s="629" t="s">
        <v>372</v>
      </c>
      <c r="D138" s="631">
        <v>8</v>
      </c>
      <c r="E138" s="631">
        <v>7.8</v>
      </c>
      <c r="F138" s="619">
        <v>19</v>
      </c>
      <c r="G138" s="685">
        <v>194</v>
      </c>
      <c r="H138" s="245" t="s">
        <v>89</v>
      </c>
    </row>
    <row r="139" spans="1:8" x14ac:dyDescent="0.25">
      <c r="A139" s="112" t="s">
        <v>63</v>
      </c>
      <c r="C139" s="194">
        <v>180</v>
      </c>
      <c r="D139" s="119">
        <v>2.4166666666666665</v>
      </c>
      <c r="E139" s="118">
        <v>2.5833333333333335</v>
      </c>
      <c r="F139" s="118">
        <v>13.608333333333333</v>
      </c>
      <c r="G139" s="119">
        <v>87.3</v>
      </c>
      <c r="H139" s="245" t="s">
        <v>317</v>
      </c>
    </row>
    <row r="140" spans="1:8" ht="16.5" thickBot="1" x14ac:dyDescent="0.3">
      <c r="A140" s="112" t="s">
        <v>23</v>
      </c>
      <c r="C140" s="114" t="s">
        <v>156</v>
      </c>
      <c r="D140" s="119">
        <v>1.91</v>
      </c>
      <c r="E140" s="118">
        <v>4.3499999999999996</v>
      </c>
      <c r="F140" s="117">
        <v>12.89</v>
      </c>
      <c r="G140" s="119">
        <v>99</v>
      </c>
      <c r="H140" s="245" t="s">
        <v>24</v>
      </c>
    </row>
    <row r="141" spans="1:8" ht="16.5" thickBot="1" x14ac:dyDescent="0.3">
      <c r="A141" s="704" t="s">
        <v>26</v>
      </c>
      <c r="B141" s="625"/>
      <c r="C141" s="626">
        <v>413</v>
      </c>
      <c r="D141" s="609">
        <f>SUM(D137:D140)</f>
        <v>12.326666666666666</v>
      </c>
      <c r="E141" s="609">
        <f>SUM(E137:E140)</f>
        <v>14.733333333333333</v>
      </c>
      <c r="F141" s="609">
        <f>SUM(F137:F140)</f>
        <v>45.498333333333335</v>
      </c>
      <c r="G141" s="609">
        <f>SUM(G137:G140)</f>
        <v>380.3</v>
      </c>
      <c r="H141" s="717"/>
    </row>
    <row r="142" spans="1:8" x14ac:dyDescent="0.25">
      <c r="A142" s="112" t="s">
        <v>27</v>
      </c>
      <c r="C142" s="194">
        <v>125</v>
      </c>
      <c r="D142" s="119">
        <v>1.2</v>
      </c>
      <c r="E142" s="118">
        <v>0.06</v>
      </c>
      <c r="F142" s="117">
        <v>17.5</v>
      </c>
      <c r="G142" s="118">
        <v>75</v>
      </c>
      <c r="H142" s="245" t="s">
        <v>262</v>
      </c>
    </row>
    <row r="143" spans="1:8" ht="16.5" thickBot="1" x14ac:dyDescent="0.3">
      <c r="A143" s="112"/>
      <c r="C143" s="194"/>
      <c r="D143" s="119"/>
      <c r="E143" s="118"/>
      <c r="G143" s="118"/>
      <c r="H143" s="245"/>
    </row>
    <row r="144" spans="1:8" ht="16.5" thickBot="1" x14ac:dyDescent="0.3">
      <c r="A144" s="704" t="s">
        <v>26</v>
      </c>
      <c r="B144" s="625"/>
      <c r="C144" s="626">
        <f>SUM(C142)</f>
        <v>125</v>
      </c>
      <c r="D144" s="627">
        <f>SUM(D142:D143)</f>
        <v>1.2</v>
      </c>
      <c r="E144" s="627">
        <f t="shared" ref="E144" si="1">SUM(E142:E143)</f>
        <v>0.06</v>
      </c>
      <c r="F144" s="627">
        <v>17.5</v>
      </c>
      <c r="G144" s="627">
        <v>75</v>
      </c>
      <c r="H144" s="717"/>
    </row>
    <row r="145" spans="1:8" ht="16.5" thickBot="1" x14ac:dyDescent="0.3">
      <c r="A145" s="705"/>
      <c r="B145" s="613"/>
      <c r="C145" s="614">
        <v>538</v>
      </c>
      <c r="D145" s="718">
        <f>D141+D144</f>
        <v>13.526666666666666</v>
      </c>
      <c r="E145" s="718">
        <f t="shared" ref="E145:G145" si="2">E141+E144</f>
        <v>14.793333333333333</v>
      </c>
      <c r="F145" s="718">
        <f t="shared" si="2"/>
        <v>62.998333333333335</v>
      </c>
      <c r="G145" s="718">
        <f t="shared" si="2"/>
        <v>455.3</v>
      </c>
      <c r="H145" s="719"/>
    </row>
    <row r="146" spans="1:8" x14ac:dyDescent="0.25">
      <c r="A146" s="705"/>
      <c r="B146" s="613" t="s">
        <v>28</v>
      </c>
      <c r="C146" s="614"/>
      <c r="E146" s="118"/>
      <c r="G146" s="119"/>
      <c r="H146" s="674"/>
    </row>
    <row r="147" spans="1:8" x14ac:dyDescent="0.25">
      <c r="A147" s="112" t="s">
        <v>118</v>
      </c>
      <c r="B147" s="263"/>
      <c r="C147" s="629">
        <v>50</v>
      </c>
      <c r="D147" s="630">
        <v>0.55000000000000004</v>
      </c>
      <c r="E147" s="118">
        <v>0.1</v>
      </c>
      <c r="F147" s="630">
        <v>1.9</v>
      </c>
      <c r="G147" s="119">
        <v>12</v>
      </c>
      <c r="H147" s="674" t="s">
        <v>443</v>
      </c>
    </row>
    <row r="148" spans="1:8" ht="31.5" x14ac:dyDescent="0.25">
      <c r="A148" s="112" t="s">
        <v>424</v>
      </c>
      <c r="C148" s="194" t="s">
        <v>194</v>
      </c>
      <c r="D148" s="119">
        <v>3.8</v>
      </c>
      <c r="E148" s="118">
        <v>5.4</v>
      </c>
      <c r="F148" s="117">
        <v>18.600000000000001</v>
      </c>
      <c r="G148" s="119">
        <v>138</v>
      </c>
      <c r="H148" s="245" t="s">
        <v>189</v>
      </c>
    </row>
    <row r="149" spans="1:8" x14ac:dyDescent="0.25">
      <c r="A149" s="703" t="s">
        <v>299</v>
      </c>
      <c r="B149" s="618"/>
      <c r="C149" s="207">
        <v>160</v>
      </c>
      <c r="D149" s="631">
        <v>12</v>
      </c>
      <c r="E149" s="207">
        <v>14</v>
      </c>
      <c r="F149" s="631">
        <v>38.9</v>
      </c>
      <c r="G149" s="657">
        <v>330</v>
      </c>
      <c r="H149" s="720" t="s">
        <v>303</v>
      </c>
    </row>
    <row r="150" spans="1:8" x14ac:dyDescent="0.25">
      <c r="A150" s="112" t="s">
        <v>397</v>
      </c>
      <c r="B150" s="642"/>
      <c r="C150" s="643">
        <v>180</v>
      </c>
      <c r="D150" s="118">
        <v>0.1</v>
      </c>
      <c r="E150" s="615">
        <v>0.1</v>
      </c>
      <c r="F150" s="118">
        <v>11.8</v>
      </c>
      <c r="G150" s="118">
        <v>49</v>
      </c>
      <c r="H150" s="245" t="s">
        <v>398</v>
      </c>
    </row>
    <row r="151" spans="1:8" ht="16.5" thickBot="1" x14ac:dyDescent="0.3">
      <c r="A151" s="706" t="s">
        <v>46</v>
      </c>
      <c r="B151" s="601"/>
      <c r="C151" s="654">
        <v>37.5</v>
      </c>
      <c r="D151" s="654">
        <v>1.8</v>
      </c>
      <c r="E151" s="654">
        <v>0.4</v>
      </c>
      <c r="F151" s="654">
        <v>18</v>
      </c>
      <c r="G151" s="654">
        <v>82.5</v>
      </c>
      <c r="H151" s="707"/>
    </row>
    <row r="152" spans="1:8" ht="16.5" thickBot="1" x14ac:dyDescent="0.3">
      <c r="A152" s="704" t="s">
        <v>26</v>
      </c>
      <c r="B152" s="625"/>
      <c r="C152" s="626">
        <v>633.5</v>
      </c>
      <c r="D152" s="663">
        <f>SUM(D147:D151)</f>
        <v>18.250000000000004</v>
      </c>
      <c r="E152" s="663">
        <f>SUM(E147:E151)</f>
        <v>20</v>
      </c>
      <c r="F152" s="663">
        <f>SUM(F147:F151)</f>
        <v>89.2</v>
      </c>
      <c r="G152" s="663">
        <f>SUM(G147:G151)</f>
        <v>611.5</v>
      </c>
      <c r="H152" s="702"/>
    </row>
    <row r="153" spans="1:8" x14ac:dyDescent="0.25">
      <c r="A153" s="705"/>
      <c r="B153" s="613" t="s">
        <v>47</v>
      </c>
      <c r="C153" s="614"/>
      <c r="D153" s="602"/>
      <c r="E153" s="627"/>
      <c r="F153" s="628"/>
      <c r="G153" s="602"/>
      <c r="H153" s="245"/>
    </row>
    <row r="154" spans="1:8" x14ac:dyDescent="0.25">
      <c r="A154" s="703" t="s">
        <v>71</v>
      </c>
      <c r="B154" s="209"/>
      <c r="C154" s="631">
        <v>10</v>
      </c>
      <c r="D154" s="621">
        <v>5.65</v>
      </c>
      <c r="E154" s="621">
        <v>5.6</v>
      </c>
      <c r="F154" s="621">
        <v>40</v>
      </c>
      <c r="G154" s="622">
        <v>210</v>
      </c>
      <c r="H154" s="674"/>
    </row>
    <row r="155" spans="1:8" x14ac:dyDescent="0.25">
      <c r="A155" s="703" t="s">
        <v>307</v>
      </c>
      <c r="B155" s="209"/>
      <c r="C155" s="631"/>
      <c r="D155" s="621"/>
      <c r="E155" s="621"/>
      <c r="F155" s="621"/>
      <c r="G155" s="622"/>
      <c r="H155" s="674"/>
    </row>
    <row r="156" spans="1:8" x14ac:dyDescent="0.25">
      <c r="A156" s="112" t="s">
        <v>54</v>
      </c>
      <c r="C156" s="194">
        <v>110</v>
      </c>
      <c r="D156" s="117">
        <v>3.68</v>
      </c>
      <c r="E156" s="118">
        <v>2.75</v>
      </c>
      <c r="F156" s="117">
        <v>5.07</v>
      </c>
      <c r="G156" s="118">
        <v>68</v>
      </c>
      <c r="H156" s="245" t="s">
        <v>55</v>
      </c>
    </row>
    <row r="157" spans="1:8" x14ac:dyDescent="0.25">
      <c r="A157" s="616" t="s">
        <v>293</v>
      </c>
      <c r="B157" s="618"/>
      <c r="C157" s="207" t="s">
        <v>428</v>
      </c>
      <c r="D157" s="118">
        <v>6</v>
      </c>
      <c r="E157" s="118">
        <v>9.5</v>
      </c>
      <c r="F157" s="117">
        <v>16.899999999999999</v>
      </c>
      <c r="G157" s="119">
        <v>177</v>
      </c>
      <c r="H157" s="245" t="s">
        <v>309</v>
      </c>
    </row>
    <row r="158" spans="1:8" x14ac:dyDescent="0.25">
      <c r="A158" s="112" t="s">
        <v>75</v>
      </c>
      <c r="C158" s="114" t="s">
        <v>294</v>
      </c>
      <c r="D158" s="119">
        <v>0.12</v>
      </c>
      <c r="E158" s="118">
        <v>0.01</v>
      </c>
      <c r="F158" s="117">
        <v>10.199999999999999</v>
      </c>
      <c r="G158" s="119">
        <v>41</v>
      </c>
      <c r="H158" s="245" t="s">
        <v>162</v>
      </c>
    </row>
    <row r="159" spans="1:8" ht="16.5" thickBot="1" x14ac:dyDescent="0.3">
      <c r="A159" s="112" t="s">
        <v>38</v>
      </c>
      <c r="C159" s="194">
        <v>20</v>
      </c>
      <c r="D159" s="118">
        <v>1.52</v>
      </c>
      <c r="E159" s="117">
        <v>0.16</v>
      </c>
      <c r="F159" s="118">
        <v>9.84</v>
      </c>
      <c r="G159" s="117">
        <v>47</v>
      </c>
      <c r="H159" s="245"/>
    </row>
    <row r="160" spans="1:8" ht="16.5" thickBot="1" x14ac:dyDescent="0.3">
      <c r="A160" s="708" t="s">
        <v>26</v>
      </c>
      <c r="B160" s="635"/>
      <c r="C160" s="645">
        <v>460</v>
      </c>
      <c r="D160" s="637">
        <f>SUM(D154:D159)</f>
        <v>16.97</v>
      </c>
      <c r="E160" s="637">
        <f>SUM(E154:E159)</f>
        <v>18.020000000000003</v>
      </c>
      <c r="F160" s="637">
        <f>SUM(F154:F159)</f>
        <v>82.01</v>
      </c>
      <c r="G160" s="637">
        <f>SUM(G154:G159)</f>
        <v>543</v>
      </c>
      <c r="H160" s="695"/>
    </row>
    <row r="161" spans="1:8" ht="16.5" thickBot="1" x14ac:dyDescent="0.3">
      <c r="A161" s="708" t="s">
        <v>60</v>
      </c>
      <c r="B161" s="635"/>
      <c r="C161" s="645">
        <f>C141+C144+C152+C160</f>
        <v>1631.5</v>
      </c>
      <c r="D161" s="636">
        <f>D141+D144+D152+D160</f>
        <v>48.74666666666667</v>
      </c>
      <c r="E161" s="636">
        <f>E141+E144+E152+E160</f>
        <v>52.81333333333334</v>
      </c>
      <c r="F161" s="636">
        <f>F141+F144+F152+F160</f>
        <v>234.20833333333331</v>
      </c>
      <c r="G161" s="636">
        <f>G141+G144+G152+G160</f>
        <v>1609.8</v>
      </c>
      <c r="H161" s="702"/>
    </row>
    <row r="162" spans="1:8" x14ac:dyDescent="0.25">
      <c r="A162" s="721"/>
      <c r="B162" s="721"/>
      <c r="C162" s="685"/>
      <c r="D162" s="665"/>
      <c r="E162" s="665"/>
      <c r="F162" s="665"/>
      <c r="G162" s="665"/>
      <c r="H162" s="263"/>
    </row>
    <row r="163" spans="1:8" x14ac:dyDescent="0.25">
      <c r="B163" s="833" t="s">
        <v>164</v>
      </c>
      <c r="C163" s="833"/>
      <c r="D163" s="833"/>
      <c r="E163" s="833"/>
      <c r="F163" s="833"/>
    </row>
    <row r="164" spans="1:8" ht="16.5" thickBot="1" x14ac:dyDescent="0.3">
      <c r="A164" s="113" t="s">
        <v>105</v>
      </c>
      <c r="H164" s="601"/>
    </row>
    <row r="165" spans="1:8" ht="31.5" x14ac:dyDescent="0.25">
      <c r="A165" s="692" t="s">
        <v>224</v>
      </c>
      <c r="B165" s="693"/>
      <c r="C165" s="694" t="s">
        <v>220</v>
      </c>
      <c r="D165" s="817" t="s">
        <v>221</v>
      </c>
      <c r="E165" s="818"/>
      <c r="F165" s="819"/>
      <c r="G165" s="602" t="s">
        <v>4</v>
      </c>
      <c r="H165" s="695" t="s">
        <v>222</v>
      </c>
    </row>
    <row r="166" spans="1:8" ht="16.5" thickBot="1" x14ac:dyDescent="0.3">
      <c r="A166" s="696" t="s">
        <v>223</v>
      </c>
      <c r="B166" s="697"/>
      <c r="C166" s="698"/>
      <c r="D166" s="604"/>
      <c r="E166" s="605"/>
      <c r="F166" s="606"/>
      <c r="G166" s="607" t="s">
        <v>6</v>
      </c>
      <c r="H166" s="245"/>
    </row>
    <row r="167" spans="1:8" ht="16.5" thickBot="1" x14ac:dyDescent="0.3">
      <c r="A167" s="699"/>
      <c r="B167" s="700"/>
      <c r="C167" s="701"/>
      <c r="D167" s="609" t="s">
        <v>9</v>
      </c>
      <c r="E167" s="609" t="s">
        <v>10</v>
      </c>
      <c r="F167" s="610" t="s">
        <v>11</v>
      </c>
      <c r="G167" s="610" t="s">
        <v>12</v>
      </c>
      <c r="H167" s="702"/>
    </row>
    <row r="168" spans="1:8" x14ac:dyDescent="0.25">
      <c r="A168" s="112"/>
      <c r="B168" s="113" t="s">
        <v>13</v>
      </c>
      <c r="C168" s="614"/>
      <c r="D168" s="119"/>
      <c r="E168" s="118"/>
      <c r="F168" s="615"/>
      <c r="G168" s="119"/>
      <c r="H168" s="245"/>
    </row>
    <row r="169" spans="1:8" ht="31.5" x14ac:dyDescent="0.25">
      <c r="A169" s="112" t="s">
        <v>78</v>
      </c>
      <c r="B169" s="263"/>
      <c r="C169" s="629" t="s">
        <v>372</v>
      </c>
      <c r="D169" s="119">
        <v>6.7</v>
      </c>
      <c r="E169" s="118">
        <v>7.5</v>
      </c>
      <c r="F169" s="118">
        <v>22</v>
      </c>
      <c r="G169" s="119">
        <f>(D169*4)+(E169*9)+(F169*4)</f>
        <v>182.3</v>
      </c>
      <c r="H169" s="245" t="s">
        <v>188</v>
      </c>
    </row>
    <row r="170" spans="1:8" x14ac:dyDescent="0.25">
      <c r="A170" s="703" t="s">
        <v>91</v>
      </c>
      <c r="B170" s="209"/>
      <c r="C170" s="631" t="s">
        <v>249</v>
      </c>
      <c r="D170" s="620">
        <v>2.6</v>
      </c>
      <c r="E170" s="621">
        <v>2.2999999999999998</v>
      </c>
      <c r="F170" s="622">
        <v>14.3</v>
      </c>
      <c r="G170" s="621">
        <v>89</v>
      </c>
      <c r="H170" s="245" t="s">
        <v>92</v>
      </c>
    </row>
    <row r="171" spans="1:8" ht="16.5" thickBot="1" x14ac:dyDescent="0.3">
      <c r="A171" s="112" t="s">
        <v>65</v>
      </c>
      <c r="C171" s="114" t="s">
        <v>371</v>
      </c>
      <c r="D171" s="119">
        <v>4</v>
      </c>
      <c r="E171" s="118">
        <v>6</v>
      </c>
      <c r="F171" s="117">
        <v>12.83</v>
      </c>
      <c r="G171" s="119">
        <v>122</v>
      </c>
      <c r="H171" s="245" t="s">
        <v>235</v>
      </c>
    </row>
    <row r="172" spans="1:8" ht="16.5" thickBot="1" x14ac:dyDescent="0.3">
      <c r="A172" s="704" t="s">
        <v>26</v>
      </c>
      <c r="B172" s="625"/>
      <c r="C172" s="626">
        <v>423</v>
      </c>
      <c r="D172" s="609">
        <f>SUM(D169:D171)</f>
        <v>13.3</v>
      </c>
      <c r="E172" s="609">
        <f>SUM(E169:E171)</f>
        <v>15.8</v>
      </c>
      <c r="F172" s="609">
        <f>SUM(F169:F171)</f>
        <v>49.129999999999995</v>
      </c>
      <c r="G172" s="609">
        <f>SUM(G169:G171)</f>
        <v>393.3</v>
      </c>
      <c r="H172" s="717"/>
    </row>
    <row r="173" spans="1:8" x14ac:dyDescent="0.25">
      <c r="A173" s="112" t="s">
        <v>48</v>
      </c>
      <c r="B173" s="263"/>
      <c r="C173" s="194">
        <v>100</v>
      </c>
      <c r="D173" s="119">
        <v>0.4</v>
      </c>
      <c r="E173" s="118">
        <v>0.4</v>
      </c>
      <c r="F173" s="630">
        <v>12</v>
      </c>
      <c r="G173" s="118">
        <v>53.2</v>
      </c>
      <c r="H173" s="245" t="s">
        <v>264</v>
      </c>
    </row>
    <row r="174" spans="1:8" ht="16.5" thickBot="1" x14ac:dyDescent="0.3">
      <c r="A174" s="112"/>
      <c r="B174" s="263"/>
      <c r="C174" s="194"/>
      <c r="D174" s="119"/>
      <c r="E174" s="118"/>
      <c r="F174" s="630"/>
      <c r="G174" s="118"/>
      <c r="H174" s="245"/>
    </row>
    <row r="175" spans="1:8" ht="16.5" thickBot="1" x14ac:dyDescent="0.3">
      <c r="A175" s="704" t="s">
        <v>26</v>
      </c>
      <c r="B175" s="625"/>
      <c r="C175" s="626">
        <v>85</v>
      </c>
      <c r="D175" s="609">
        <f>SUM(D173:D174)</f>
        <v>0.4</v>
      </c>
      <c r="E175" s="609">
        <f>SUM(E173:E174)</f>
        <v>0.4</v>
      </c>
      <c r="F175" s="609">
        <f>SUM(F173:F174)</f>
        <v>12</v>
      </c>
      <c r="G175" s="609">
        <f>SUM(G173:G174)</f>
        <v>53.2</v>
      </c>
      <c r="H175" s="717"/>
    </row>
    <row r="176" spans="1:8" ht="16.5" thickBot="1" x14ac:dyDescent="0.3">
      <c r="A176" s="705"/>
      <c r="B176" s="613"/>
      <c r="C176" s="614">
        <v>523</v>
      </c>
      <c r="D176" s="602">
        <f>D172+D175</f>
        <v>13.700000000000001</v>
      </c>
      <c r="E176" s="602">
        <v>15.4</v>
      </c>
      <c r="F176" s="602">
        <f>F172+F175</f>
        <v>61.129999999999995</v>
      </c>
      <c r="G176" s="602">
        <f>G172+G175</f>
        <v>446.5</v>
      </c>
      <c r="H176" s="717"/>
    </row>
    <row r="177" spans="1:8" x14ac:dyDescent="0.25">
      <c r="A177" s="705"/>
      <c r="B177" s="613" t="s">
        <v>28</v>
      </c>
      <c r="C177" s="614"/>
      <c r="D177" s="602"/>
      <c r="E177" s="627"/>
      <c r="F177" s="628"/>
      <c r="G177" s="602"/>
      <c r="H177" s="245"/>
    </row>
    <row r="178" spans="1:8" x14ac:dyDescent="0.25">
      <c r="A178" s="112" t="s">
        <v>320</v>
      </c>
      <c r="B178" s="263"/>
      <c r="C178" s="629">
        <v>50</v>
      </c>
      <c r="D178" s="630">
        <v>0.7</v>
      </c>
      <c r="E178" s="118">
        <v>2.5</v>
      </c>
      <c r="F178" s="630">
        <v>4.5</v>
      </c>
      <c r="G178" s="119">
        <v>43.5</v>
      </c>
      <c r="H178" s="642" t="s">
        <v>403</v>
      </c>
    </row>
    <row r="179" spans="1:8" ht="31.5" x14ac:dyDescent="0.25">
      <c r="A179" s="112" t="s">
        <v>327</v>
      </c>
      <c r="C179" s="194" t="s">
        <v>195</v>
      </c>
      <c r="D179" s="119">
        <v>3.56</v>
      </c>
      <c r="E179" s="118">
        <v>4.5</v>
      </c>
      <c r="F179" s="117">
        <v>23.6</v>
      </c>
      <c r="G179" s="118">
        <v>149</v>
      </c>
      <c r="H179" s="608" t="s">
        <v>328</v>
      </c>
    </row>
    <row r="180" spans="1:8" x14ac:dyDescent="0.25">
      <c r="A180" s="112" t="s">
        <v>250</v>
      </c>
      <c r="C180" s="194">
        <v>70</v>
      </c>
      <c r="D180" s="119">
        <v>8</v>
      </c>
      <c r="E180" s="118">
        <v>10.5</v>
      </c>
      <c r="F180" s="117">
        <v>6.2</v>
      </c>
      <c r="G180" s="119">
        <v>152</v>
      </c>
      <c r="H180" s="245" t="s">
        <v>300</v>
      </c>
    </row>
    <row r="181" spans="1:8" x14ac:dyDescent="0.25">
      <c r="A181" s="112" t="s">
        <v>102</v>
      </c>
      <c r="C181" s="194">
        <v>130</v>
      </c>
      <c r="D181" s="117">
        <v>4.8</v>
      </c>
      <c r="E181" s="118">
        <v>3.6</v>
      </c>
      <c r="F181" s="117">
        <v>29.4</v>
      </c>
      <c r="G181" s="119">
        <v>169</v>
      </c>
      <c r="H181" s="245" t="s">
        <v>204</v>
      </c>
    </row>
    <row r="182" spans="1:8" x14ac:dyDescent="0.25">
      <c r="A182" s="112" t="s">
        <v>331</v>
      </c>
      <c r="C182" s="194">
        <v>180</v>
      </c>
      <c r="D182" s="119"/>
      <c r="E182" s="118"/>
      <c r="F182" s="117">
        <v>10</v>
      </c>
      <c r="G182" s="119">
        <v>40</v>
      </c>
      <c r="H182" s="245" t="s">
        <v>336</v>
      </c>
    </row>
    <row r="183" spans="1:8" ht="16.5" thickBot="1" x14ac:dyDescent="0.3">
      <c r="A183" s="706" t="s">
        <v>46</v>
      </c>
      <c r="B183" s="601"/>
      <c r="C183" s="654">
        <v>37.5</v>
      </c>
      <c r="D183" s="654">
        <v>1.8</v>
      </c>
      <c r="E183" s="654">
        <v>0.4</v>
      </c>
      <c r="F183" s="654">
        <v>18</v>
      </c>
      <c r="G183" s="654">
        <v>82.5</v>
      </c>
      <c r="H183" s="707"/>
    </row>
    <row r="184" spans="1:8" ht="16.5" thickBot="1" x14ac:dyDescent="0.3">
      <c r="A184" s="704" t="s">
        <v>26</v>
      </c>
      <c r="B184" s="625"/>
      <c r="C184" s="626">
        <v>687.5</v>
      </c>
      <c r="D184" s="663">
        <f>SUM(D178:D183)</f>
        <v>18.86</v>
      </c>
      <c r="E184" s="663">
        <f>SUM(E178:E183)</f>
        <v>21.5</v>
      </c>
      <c r="F184" s="663">
        <f>SUM(F178:F183)</f>
        <v>91.7</v>
      </c>
      <c r="G184" s="663">
        <f>SUM(G178:G183)</f>
        <v>636</v>
      </c>
      <c r="H184" s="722"/>
    </row>
    <row r="185" spans="1:8" x14ac:dyDescent="0.25">
      <c r="B185" s="209" t="s">
        <v>47</v>
      </c>
      <c r="C185" s="194"/>
      <c r="E185" s="118"/>
      <c r="G185" s="118"/>
      <c r="H185" s="720"/>
    </row>
    <row r="186" spans="1:8" ht="31.5" x14ac:dyDescent="0.25">
      <c r="A186" s="112" t="s">
        <v>344</v>
      </c>
      <c r="B186" s="642"/>
      <c r="C186" s="643">
        <v>50</v>
      </c>
      <c r="D186" s="623">
        <v>3.8</v>
      </c>
      <c r="E186" s="623">
        <v>4.8</v>
      </c>
      <c r="F186" s="194">
        <v>22.3</v>
      </c>
      <c r="G186" s="623">
        <v>148</v>
      </c>
      <c r="H186" s="245" t="s">
        <v>347</v>
      </c>
    </row>
    <row r="187" spans="1:8" x14ac:dyDescent="0.25">
      <c r="A187" s="703" t="s">
        <v>72</v>
      </c>
      <c r="B187" s="618"/>
      <c r="C187" s="643">
        <v>110</v>
      </c>
      <c r="D187" s="621">
        <v>3.19</v>
      </c>
      <c r="E187" s="621">
        <v>2.75</v>
      </c>
      <c r="F187" s="621">
        <v>4.62</v>
      </c>
      <c r="G187" s="621">
        <v>59</v>
      </c>
      <c r="H187" s="245" t="s">
        <v>55</v>
      </c>
    </row>
    <row r="188" spans="1:8" x14ac:dyDescent="0.25">
      <c r="A188" s="112" t="s">
        <v>301</v>
      </c>
      <c r="B188" s="642"/>
      <c r="C188" s="649" t="s">
        <v>256</v>
      </c>
      <c r="D188" s="117">
        <v>7.3</v>
      </c>
      <c r="E188" s="118">
        <v>10</v>
      </c>
      <c r="F188" s="117">
        <v>30.2</v>
      </c>
      <c r="G188" s="118">
        <v>240</v>
      </c>
      <c r="H188" s="245" t="s">
        <v>302</v>
      </c>
    </row>
    <row r="189" spans="1:8" x14ac:dyDescent="0.25">
      <c r="A189" s="200" t="s">
        <v>312</v>
      </c>
      <c r="B189" s="642"/>
      <c r="C189" s="643">
        <v>180</v>
      </c>
      <c r="D189" s="623">
        <v>0.6</v>
      </c>
      <c r="E189" s="116">
        <v>0.06</v>
      </c>
      <c r="F189" s="115">
        <v>15</v>
      </c>
      <c r="G189" s="633">
        <v>62.5</v>
      </c>
      <c r="H189" s="642" t="s">
        <v>313</v>
      </c>
    </row>
    <row r="190" spans="1:8" ht="16.5" thickBot="1" x14ac:dyDescent="0.3">
      <c r="A190" s="112" t="s">
        <v>38</v>
      </c>
      <c r="C190" s="194">
        <v>20</v>
      </c>
      <c r="D190" s="118">
        <v>1.52</v>
      </c>
      <c r="E190" s="117">
        <v>0.16</v>
      </c>
      <c r="F190" s="118">
        <v>9.84</v>
      </c>
      <c r="G190" s="117">
        <v>47</v>
      </c>
      <c r="H190" s="707"/>
    </row>
    <row r="191" spans="1:8" ht="16.5" thickBot="1" x14ac:dyDescent="0.3">
      <c r="A191" s="704" t="s">
        <v>26</v>
      </c>
      <c r="B191" s="625"/>
      <c r="C191" s="626">
        <v>490</v>
      </c>
      <c r="D191" s="610">
        <f>SUM(D186:D190)</f>
        <v>16.41</v>
      </c>
      <c r="E191" s="610">
        <f>SUM(E186:E190)</f>
        <v>17.77</v>
      </c>
      <c r="F191" s="610">
        <f>SUM(F186:F190)</f>
        <v>81.960000000000008</v>
      </c>
      <c r="G191" s="610">
        <f>SUM(G186:G190)</f>
        <v>556.5</v>
      </c>
      <c r="H191" s="245"/>
    </row>
    <row r="192" spans="1:8" ht="16.5" thickBot="1" x14ac:dyDescent="0.3">
      <c r="A192" s="704" t="s">
        <v>60</v>
      </c>
      <c r="B192" s="625"/>
      <c r="C192" s="626">
        <f>C172+C175+C184+C191</f>
        <v>1685.5</v>
      </c>
      <c r="D192" s="609">
        <f>D172+D175+D184+D191</f>
        <v>48.97</v>
      </c>
      <c r="E192" s="609">
        <f>E172+E175+E184+E191</f>
        <v>55.47</v>
      </c>
      <c r="F192" s="609">
        <f>F172+F175+F184+F191</f>
        <v>234.79</v>
      </c>
      <c r="G192" s="609">
        <f>G172+G175+G184+G191</f>
        <v>1639</v>
      </c>
      <c r="H192" s="702"/>
    </row>
    <row r="193" spans="1:8" x14ac:dyDescent="0.25">
      <c r="C193" s="710"/>
      <c r="H193" s="613"/>
    </row>
    <row r="194" spans="1:8" ht="16.5" thickBot="1" x14ac:dyDescent="0.3">
      <c r="A194" s="113" t="s">
        <v>108</v>
      </c>
      <c r="H194" s="601"/>
    </row>
    <row r="195" spans="1:8" ht="31.5" x14ac:dyDescent="0.25">
      <c r="A195" s="692" t="s">
        <v>224</v>
      </c>
      <c r="B195" s="693"/>
      <c r="C195" s="694" t="s">
        <v>220</v>
      </c>
      <c r="D195" s="817" t="s">
        <v>221</v>
      </c>
      <c r="E195" s="818"/>
      <c r="F195" s="819"/>
      <c r="G195" s="602" t="s">
        <v>4</v>
      </c>
      <c r="H195" s="695" t="s">
        <v>222</v>
      </c>
    </row>
    <row r="196" spans="1:8" ht="16.5" thickBot="1" x14ac:dyDescent="0.3">
      <c r="A196" s="696" t="s">
        <v>223</v>
      </c>
      <c r="B196" s="697"/>
      <c r="C196" s="698"/>
      <c r="D196" s="604"/>
      <c r="E196" s="605"/>
      <c r="F196" s="606"/>
      <c r="G196" s="607" t="s">
        <v>6</v>
      </c>
      <c r="H196" s="245"/>
    </row>
    <row r="197" spans="1:8" ht="16.5" thickBot="1" x14ac:dyDescent="0.3">
      <c r="A197" s="699"/>
      <c r="B197" s="700"/>
      <c r="C197" s="701"/>
      <c r="D197" s="609" t="s">
        <v>9</v>
      </c>
      <c r="E197" s="609" t="s">
        <v>10</v>
      </c>
      <c r="F197" s="610" t="s">
        <v>11</v>
      </c>
      <c r="G197" s="610" t="s">
        <v>12</v>
      </c>
      <c r="H197" s="702"/>
    </row>
    <row r="198" spans="1:8" x14ac:dyDescent="0.25">
      <c r="A198" s="705"/>
      <c r="B198" s="613" t="s">
        <v>13</v>
      </c>
      <c r="C198" s="194"/>
      <c r="D198" s="602"/>
      <c r="E198" s="627"/>
      <c r="F198" s="628"/>
      <c r="G198" s="602"/>
      <c r="H198" s="245"/>
    </row>
    <row r="199" spans="1:8" ht="31.5" x14ac:dyDescent="0.25">
      <c r="A199" s="112" t="s">
        <v>374</v>
      </c>
      <c r="B199" s="642"/>
      <c r="C199" s="194" t="s">
        <v>372</v>
      </c>
      <c r="D199" s="119">
        <v>9.5</v>
      </c>
      <c r="E199" s="119">
        <v>8.8000000000000007</v>
      </c>
      <c r="F199" s="118">
        <v>20.100000000000001</v>
      </c>
      <c r="G199" s="119">
        <v>198</v>
      </c>
      <c r="H199" s="245" t="s">
        <v>186</v>
      </c>
    </row>
    <row r="200" spans="1:8" ht="31.5" x14ac:dyDescent="0.25">
      <c r="A200" s="112" t="s">
        <v>21</v>
      </c>
      <c r="C200" s="194">
        <v>180</v>
      </c>
      <c r="D200" s="119">
        <v>1.2166666666666666</v>
      </c>
      <c r="E200" s="118">
        <v>1.3416666666666668</v>
      </c>
      <c r="F200" s="118">
        <v>11.941666666666666</v>
      </c>
      <c r="G200" s="119">
        <v>65</v>
      </c>
      <c r="H200" s="245" t="s">
        <v>318</v>
      </c>
    </row>
    <row r="201" spans="1:8" ht="16.5" thickBot="1" x14ac:dyDescent="0.3">
      <c r="A201" s="112" t="s">
        <v>23</v>
      </c>
      <c r="C201" s="114" t="s">
        <v>156</v>
      </c>
      <c r="D201" s="119">
        <v>1.91</v>
      </c>
      <c r="E201" s="118">
        <v>4.3499999999999996</v>
      </c>
      <c r="F201" s="117">
        <v>12.89</v>
      </c>
      <c r="G201" s="119">
        <v>99</v>
      </c>
      <c r="H201" s="245" t="s">
        <v>24</v>
      </c>
    </row>
    <row r="202" spans="1:8" ht="16.5" thickBot="1" x14ac:dyDescent="0.3">
      <c r="A202" s="704" t="s">
        <v>26</v>
      </c>
      <c r="B202" s="625"/>
      <c r="C202" s="626">
        <v>413</v>
      </c>
      <c r="D202" s="610">
        <f>SUM(D199:D201)</f>
        <v>12.626666666666667</v>
      </c>
      <c r="E202" s="610">
        <f>SUM(E199:E201)</f>
        <v>14.491666666666667</v>
      </c>
      <c r="F202" s="610">
        <f>SUM(F199:F201)</f>
        <v>44.931666666666672</v>
      </c>
      <c r="G202" s="610">
        <f>SUM(G199:G201)</f>
        <v>362</v>
      </c>
      <c r="H202" s="695"/>
    </row>
    <row r="203" spans="1:8" x14ac:dyDescent="0.25">
      <c r="A203" s="112" t="s">
        <v>27</v>
      </c>
      <c r="C203" s="194">
        <v>125</v>
      </c>
      <c r="D203" s="119">
        <v>0.6</v>
      </c>
      <c r="E203" s="118">
        <v>0.06</v>
      </c>
      <c r="F203" s="117">
        <v>22</v>
      </c>
      <c r="G203" s="118">
        <v>91</v>
      </c>
      <c r="H203" s="695" t="s">
        <v>262</v>
      </c>
    </row>
    <row r="204" spans="1:8" ht="16.5" thickBot="1" x14ac:dyDescent="0.3">
      <c r="A204" s="112"/>
      <c r="C204" s="194"/>
      <c r="D204" s="119"/>
      <c r="E204" s="118"/>
      <c r="G204" s="118"/>
      <c r="H204" s="245"/>
    </row>
    <row r="205" spans="1:8" ht="16.5" thickBot="1" x14ac:dyDescent="0.3">
      <c r="A205" s="704" t="s">
        <v>26</v>
      </c>
      <c r="B205" s="625"/>
      <c r="C205" s="626">
        <f>SUM(C203)</f>
        <v>125</v>
      </c>
      <c r="D205" s="609">
        <f>SUM(D203:D204)</f>
        <v>0.6</v>
      </c>
      <c r="E205" s="609">
        <f>SUM(E203:E204)</f>
        <v>0.06</v>
      </c>
      <c r="F205" s="609">
        <f>SUM(F203:F204)</f>
        <v>22</v>
      </c>
      <c r="G205" s="609">
        <f>SUM(G203:G204)</f>
        <v>91</v>
      </c>
      <c r="H205" s="695"/>
    </row>
    <row r="206" spans="1:8" ht="16.5" thickBot="1" x14ac:dyDescent="0.3">
      <c r="A206" s="705"/>
      <c r="B206" s="613"/>
      <c r="C206" s="614">
        <v>538</v>
      </c>
      <c r="D206" s="117">
        <f>D202+D205</f>
        <v>13.226666666666667</v>
      </c>
      <c r="E206" s="117">
        <f t="shared" ref="E206:G206" si="3">E202+E205</f>
        <v>14.551666666666668</v>
      </c>
      <c r="F206" s="117">
        <f t="shared" si="3"/>
        <v>66.931666666666672</v>
      </c>
      <c r="G206" s="117">
        <f t="shared" si="3"/>
        <v>453</v>
      </c>
      <c r="H206" s="695"/>
    </row>
    <row r="207" spans="1:8" x14ac:dyDescent="0.25">
      <c r="A207" s="705"/>
      <c r="B207" s="613" t="s">
        <v>28</v>
      </c>
      <c r="C207" s="614"/>
      <c r="D207" s="628"/>
      <c r="E207" s="627"/>
      <c r="F207" s="628"/>
      <c r="G207" s="602"/>
      <c r="H207" s="695"/>
    </row>
    <row r="208" spans="1:8" x14ac:dyDescent="0.25">
      <c r="A208" s="112" t="s">
        <v>212</v>
      </c>
      <c r="C208" s="194">
        <v>50</v>
      </c>
      <c r="D208" s="117">
        <v>0.6</v>
      </c>
      <c r="E208" s="118">
        <v>2.5</v>
      </c>
      <c r="F208" s="117">
        <v>4.2</v>
      </c>
      <c r="G208" s="119">
        <v>42</v>
      </c>
      <c r="H208" s="608" t="s">
        <v>447</v>
      </c>
    </row>
    <row r="209" spans="1:8" ht="31.5" x14ac:dyDescent="0.25">
      <c r="A209" s="112" t="s">
        <v>383</v>
      </c>
      <c r="C209" s="194" t="s">
        <v>384</v>
      </c>
      <c r="D209" s="119">
        <v>3.8</v>
      </c>
      <c r="E209" s="118">
        <v>3.5</v>
      </c>
      <c r="F209" s="117">
        <v>20.5</v>
      </c>
      <c r="G209" s="119">
        <v>129</v>
      </c>
      <c r="H209" s="245" t="s">
        <v>442</v>
      </c>
    </row>
    <row r="210" spans="1:8" ht="31.5" x14ac:dyDescent="0.25">
      <c r="A210" s="616" t="s">
        <v>412</v>
      </c>
      <c r="B210" s="209"/>
      <c r="C210" s="631">
        <v>70</v>
      </c>
      <c r="D210" s="620">
        <v>8.6</v>
      </c>
      <c r="E210" s="621">
        <v>11</v>
      </c>
      <c r="F210" s="622">
        <v>12</v>
      </c>
      <c r="G210" s="621">
        <v>180</v>
      </c>
      <c r="H210" s="245" t="s">
        <v>448</v>
      </c>
    </row>
    <row r="211" spans="1:8" x14ac:dyDescent="0.25">
      <c r="A211" s="617" t="s">
        <v>413</v>
      </c>
      <c r="B211" s="721"/>
      <c r="C211" s="631">
        <v>130</v>
      </c>
      <c r="D211" s="620">
        <v>3.7</v>
      </c>
      <c r="E211" s="621">
        <v>4.4400000000000004</v>
      </c>
      <c r="F211" s="622">
        <v>25</v>
      </c>
      <c r="G211" s="621">
        <v>155</v>
      </c>
      <c r="H211" s="245" t="s">
        <v>203</v>
      </c>
    </row>
    <row r="212" spans="1:8" x14ac:dyDescent="0.25">
      <c r="A212" s="112" t="s">
        <v>397</v>
      </c>
      <c r="C212" s="194">
        <v>180</v>
      </c>
      <c r="D212" s="119">
        <v>0.1</v>
      </c>
      <c r="E212" s="118">
        <v>0.1</v>
      </c>
      <c r="F212" s="118">
        <v>11.8</v>
      </c>
      <c r="G212" s="118">
        <v>49</v>
      </c>
      <c r="H212" s="245" t="s">
        <v>398</v>
      </c>
    </row>
    <row r="213" spans="1:8" ht="16.5" thickBot="1" x14ac:dyDescent="0.3">
      <c r="A213" s="706" t="s">
        <v>46</v>
      </c>
      <c r="B213" s="601"/>
      <c r="C213" s="654">
        <v>37.5</v>
      </c>
      <c r="D213" s="654">
        <v>1.8</v>
      </c>
      <c r="E213" s="654">
        <v>0.4</v>
      </c>
      <c r="F213" s="654">
        <v>18</v>
      </c>
      <c r="G213" s="654">
        <v>82.5</v>
      </c>
      <c r="H213" s="707"/>
    </row>
    <row r="214" spans="1:8" ht="16.5" thickBot="1" x14ac:dyDescent="0.3">
      <c r="A214" s="704" t="s">
        <v>26</v>
      </c>
      <c r="B214" s="625"/>
      <c r="C214" s="626">
        <v>657.5</v>
      </c>
      <c r="D214" s="610">
        <f>SUM(D208:D213)</f>
        <v>18.600000000000001</v>
      </c>
      <c r="E214" s="610">
        <f>SUM(E208:E213)</f>
        <v>21.94</v>
      </c>
      <c r="F214" s="610">
        <f>SUM(F208:F213)</f>
        <v>91.5</v>
      </c>
      <c r="G214" s="610">
        <f>SUM(G208:G213)</f>
        <v>637.5</v>
      </c>
      <c r="H214" s="695"/>
    </row>
    <row r="215" spans="1:8" x14ac:dyDescent="0.25">
      <c r="A215" s="723"/>
      <c r="B215" s="724" t="s">
        <v>47</v>
      </c>
      <c r="C215" s="725"/>
      <c r="D215" s="726"/>
      <c r="E215" s="726"/>
      <c r="F215" s="726"/>
      <c r="G215" s="726"/>
      <c r="H215" s="695"/>
    </row>
    <row r="216" spans="1:8" x14ac:dyDescent="0.25">
      <c r="A216" s="112" t="s">
        <v>71</v>
      </c>
      <c r="C216" s="194">
        <v>10</v>
      </c>
      <c r="D216" s="621">
        <v>3.5</v>
      </c>
      <c r="E216" s="621">
        <v>5.55</v>
      </c>
      <c r="F216" s="621">
        <v>22.1</v>
      </c>
      <c r="G216" s="666">
        <v>142</v>
      </c>
      <c r="H216" s="245"/>
    </row>
    <row r="217" spans="1:8" x14ac:dyDescent="0.25">
      <c r="A217" s="112" t="s">
        <v>370</v>
      </c>
      <c r="C217" s="194"/>
      <c r="D217" s="118"/>
      <c r="E217" s="615"/>
      <c r="F217" s="615"/>
      <c r="G217" s="615"/>
      <c r="H217" s="245"/>
    </row>
    <row r="218" spans="1:8" x14ac:dyDescent="0.25">
      <c r="A218" s="112" t="s">
        <v>251</v>
      </c>
      <c r="C218" s="194">
        <v>110</v>
      </c>
      <c r="D218" s="117">
        <v>2.5</v>
      </c>
      <c r="E218" s="118">
        <v>2.75</v>
      </c>
      <c r="F218" s="117">
        <v>4</v>
      </c>
      <c r="G218" s="118">
        <v>51</v>
      </c>
      <c r="H218" s="245" t="s">
        <v>252</v>
      </c>
    </row>
    <row r="219" spans="1:8" x14ac:dyDescent="0.25">
      <c r="A219" s="703" t="s">
        <v>366</v>
      </c>
      <c r="B219" s="209"/>
      <c r="C219" s="653" t="s">
        <v>114</v>
      </c>
      <c r="D219" s="117">
        <v>9</v>
      </c>
      <c r="E219" s="118">
        <v>10.4</v>
      </c>
      <c r="F219" s="117">
        <v>28.3</v>
      </c>
      <c r="G219" s="118">
        <v>242</v>
      </c>
      <c r="H219" s="245" t="s">
        <v>444</v>
      </c>
    </row>
    <row r="220" spans="1:8" x14ac:dyDescent="0.25">
      <c r="A220" s="112" t="s">
        <v>75</v>
      </c>
      <c r="C220" s="114" t="s">
        <v>294</v>
      </c>
      <c r="D220" s="119">
        <v>0.12</v>
      </c>
      <c r="E220" s="118">
        <v>0.01</v>
      </c>
      <c r="F220" s="117">
        <v>10.199999999999999</v>
      </c>
      <c r="G220" s="119">
        <v>41.4</v>
      </c>
      <c r="H220" s="245" t="s">
        <v>162</v>
      </c>
    </row>
    <row r="221" spans="1:8" ht="16.5" thickBot="1" x14ac:dyDescent="0.3">
      <c r="A221" s="112" t="s">
        <v>38</v>
      </c>
      <c r="C221" s="194">
        <v>20</v>
      </c>
      <c r="D221" s="118">
        <v>1.52</v>
      </c>
      <c r="E221" s="117">
        <v>0.16</v>
      </c>
      <c r="F221" s="118">
        <v>9.84</v>
      </c>
      <c r="G221" s="117">
        <v>47</v>
      </c>
      <c r="H221" s="245"/>
    </row>
    <row r="222" spans="1:8" ht="16.5" thickBot="1" x14ac:dyDescent="0.3">
      <c r="A222" s="704" t="s">
        <v>26</v>
      </c>
      <c r="B222" s="625"/>
      <c r="C222" s="626">
        <v>480</v>
      </c>
      <c r="D222" s="610">
        <f>SUM(D216:D221)</f>
        <v>16.64</v>
      </c>
      <c r="E222" s="610">
        <f>SUM(E216:E221)</f>
        <v>18.870000000000005</v>
      </c>
      <c r="F222" s="610">
        <f>SUM(F216:F221)</f>
        <v>74.440000000000012</v>
      </c>
      <c r="G222" s="610">
        <f>SUM(G216:G221)</f>
        <v>523.4</v>
      </c>
      <c r="H222" s="702"/>
    </row>
    <row r="223" spans="1:8" ht="16.5" thickBot="1" x14ac:dyDescent="0.3">
      <c r="A223" s="704" t="s">
        <v>60</v>
      </c>
      <c r="B223" s="625"/>
      <c r="C223" s="667">
        <f>C202+C205+C214+C222</f>
        <v>1675.5</v>
      </c>
      <c r="D223" s="609">
        <f>D202+D205+D214+D222</f>
        <v>48.466666666666669</v>
      </c>
      <c r="E223" s="609">
        <f>E202+E205+E214+E222</f>
        <v>55.361666666666672</v>
      </c>
      <c r="F223" s="609">
        <f>F202+F205+F214+F222</f>
        <v>232.87166666666667</v>
      </c>
      <c r="G223" s="609">
        <f>G202+G205+G214+G222</f>
        <v>1613.9</v>
      </c>
      <c r="H223" s="702"/>
    </row>
    <row r="224" spans="1:8" ht="16.5" thickBot="1" x14ac:dyDescent="0.3">
      <c r="A224" s="113" t="s">
        <v>111</v>
      </c>
      <c r="G224" s="711"/>
      <c r="H224" s="601"/>
    </row>
    <row r="225" spans="1:8" ht="31.5" x14ac:dyDescent="0.25">
      <c r="A225" s="692" t="s">
        <v>224</v>
      </c>
      <c r="B225" s="693"/>
      <c r="C225" s="694" t="s">
        <v>220</v>
      </c>
      <c r="D225" s="817" t="s">
        <v>221</v>
      </c>
      <c r="E225" s="818"/>
      <c r="F225" s="819"/>
      <c r="G225" s="602" t="s">
        <v>4</v>
      </c>
      <c r="H225" s="695" t="s">
        <v>222</v>
      </c>
    </row>
    <row r="226" spans="1:8" ht="16.5" thickBot="1" x14ac:dyDescent="0.3">
      <c r="A226" s="696" t="s">
        <v>223</v>
      </c>
      <c r="B226" s="697"/>
      <c r="C226" s="698"/>
      <c r="D226" s="604"/>
      <c r="E226" s="605"/>
      <c r="F226" s="606"/>
      <c r="G226" s="607" t="s">
        <v>6</v>
      </c>
      <c r="H226" s="245"/>
    </row>
    <row r="227" spans="1:8" ht="16.5" thickBot="1" x14ac:dyDescent="0.3">
      <c r="A227" s="699"/>
      <c r="B227" s="700"/>
      <c r="C227" s="701"/>
      <c r="D227" s="609" t="s">
        <v>9</v>
      </c>
      <c r="E227" s="609" t="s">
        <v>10</v>
      </c>
      <c r="F227" s="610" t="s">
        <v>11</v>
      </c>
      <c r="G227" s="610" t="s">
        <v>12</v>
      </c>
      <c r="H227" s="702"/>
    </row>
    <row r="228" spans="1:8" x14ac:dyDescent="0.25">
      <c r="A228" s="705"/>
      <c r="B228" s="613" t="s">
        <v>13</v>
      </c>
      <c r="C228" s="614"/>
      <c r="D228" s="602"/>
      <c r="E228" s="627"/>
      <c r="F228" s="628"/>
      <c r="G228" s="602"/>
      <c r="H228" s="245"/>
    </row>
    <row r="229" spans="1:8" x14ac:dyDescent="0.25">
      <c r="A229" s="112" t="s">
        <v>349</v>
      </c>
      <c r="C229" s="194">
        <v>200</v>
      </c>
      <c r="D229" s="118">
        <v>8.9</v>
      </c>
      <c r="E229" s="118">
        <v>8.4</v>
      </c>
      <c r="F229" s="118">
        <v>32.9</v>
      </c>
      <c r="G229" s="119">
        <v>243</v>
      </c>
      <c r="H229" s="245" t="s">
        <v>351</v>
      </c>
    </row>
    <row r="230" spans="1:8" x14ac:dyDescent="0.25">
      <c r="A230" s="703" t="s">
        <v>158</v>
      </c>
      <c r="B230" s="209"/>
      <c r="C230" s="631" t="s">
        <v>249</v>
      </c>
      <c r="D230" s="620">
        <v>0.06</v>
      </c>
      <c r="E230" s="621">
        <v>0.02</v>
      </c>
      <c r="F230" s="622">
        <v>4.99</v>
      </c>
      <c r="G230" s="621">
        <v>20</v>
      </c>
      <c r="H230" s="245" t="s">
        <v>248</v>
      </c>
    </row>
    <row r="231" spans="1:8" ht="16.5" thickBot="1" x14ac:dyDescent="0.3">
      <c r="A231" s="112" t="s">
        <v>65</v>
      </c>
      <c r="C231" s="114" t="s">
        <v>371</v>
      </c>
      <c r="D231" s="119">
        <v>4</v>
      </c>
      <c r="E231" s="118">
        <v>6</v>
      </c>
      <c r="F231" s="117">
        <v>12.83</v>
      </c>
      <c r="G231" s="119">
        <v>122</v>
      </c>
      <c r="H231" s="245" t="s">
        <v>235</v>
      </c>
    </row>
    <row r="232" spans="1:8" ht="16.5" thickBot="1" x14ac:dyDescent="0.3">
      <c r="A232" s="704" t="s">
        <v>26</v>
      </c>
      <c r="B232" s="625"/>
      <c r="C232" s="626">
        <v>420</v>
      </c>
      <c r="D232" s="609">
        <f>SUM(D229:D231)</f>
        <v>12.96</v>
      </c>
      <c r="E232" s="609">
        <f>SUM(E229:E231)</f>
        <v>14.42</v>
      </c>
      <c r="F232" s="609">
        <f>SUM(F229:F231)</f>
        <v>50.72</v>
      </c>
      <c r="G232" s="609">
        <f>SUM(G229:G231)</f>
        <v>385</v>
      </c>
      <c r="H232" s="702"/>
    </row>
    <row r="233" spans="1:8" x14ac:dyDescent="0.25">
      <c r="A233" s="112" t="s">
        <v>48</v>
      </c>
      <c r="B233" s="263"/>
      <c r="C233" s="194">
        <v>100</v>
      </c>
      <c r="D233" s="119">
        <v>0.4</v>
      </c>
      <c r="E233" s="118">
        <v>0.4</v>
      </c>
      <c r="F233" s="630">
        <v>12</v>
      </c>
      <c r="G233" s="118">
        <v>53.2</v>
      </c>
      <c r="H233" s="245" t="s">
        <v>264</v>
      </c>
    </row>
    <row r="234" spans="1:8" ht="16.5" thickBot="1" x14ac:dyDescent="0.3">
      <c r="A234" s="112"/>
      <c r="B234" s="263"/>
      <c r="C234" s="194"/>
      <c r="D234" s="119"/>
      <c r="E234" s="118"/>
      <c r="F234" s="630"/>
      <c r="G234" s="118"/>
      <c r="H234" s="245"/>
    </row>
    <row r="235" spans="1:8" ht="16.5" thickBot="1" x14ac:dyDescent="0.3">
      <c r="A235" s="704" t="s">
        <v>26</v>
      </c>
      <c r="B235" s="625"/>
      <c r="C235" s="626">
        <v>85</v>
      </c>
      <c r="D235" s="609">
        <f>SUM(D233)</f>
        <v>0.4</v>
      </c>
      <c r="E235" s="609">
        <f>SUM(E233)</f>
        <v>0.4</v>
      </c>
      <c r="F235" s="609">
        <f>SUM(F233)</f>
        <v>12</v>
      </c>
      <c r="G235" s="609">
        <f>SUM(G233)</f>
        <v>53.2</v>
      </c>
      <c r="H235" s="702"/>
    </row>
    <row r="236" spans="1:8" ht="16.5" thickBot="1" x14ac:dyDescent="0.3">
      <c r="A236" s="705"/>
      <c r="B236" s="613"/>
      <c r="C236" s="614">
        <v>520</v>
      </c>
      <c r="D236" s="602">
        <f>D232+D235</f>
        <v>13.360000000000001</v>
      </c>
      <c r="E236" s="602">
        <f>E232+E235</f>
        <v>14.82</v>
      </c>
      <c r="F236" s="602">
        <f>F232+F235</f>
        <v>62.72</v>
      </c>
      <c r="G236" s="602">
        <f>G232+G235</f>
        <v>438.2</v>
      </c>
      <c r="H236" s="702"/>
    </row>
    <row r="237" spans="1:8" x14ac:dyDescent="0.25">
      <c r="A237" s="705"/>
      <c r="B237" s="613" t="s">
        <v>28</v>
      </c>
      <c r="C237" s="614"/>
      <c r="D237" s="602"/>
      <c r="E237" s="627"/>
      <c r="F237" s="628"/>
      <c r="G237" s="602"/>
      <c r="H237" s="245"/>
    </row>
    <row r="238" spans="1:8" x14ac:dyDescent="0.25">
      <c r="A238" s="112" t="s">
        <v>419</v>
      </c>
      <c r="B238" s="263"/>
      <c r="C238" s="629">
        <v>50</v>
      </c>
      <c r="D238" s="630">
        <v>0.75</v>
      </c>
      <c r="E238" s="118">
        <v>0.06</v>
      </c>
      <c r="F238" s="630">
        <v>8.5</v>
      </c>
      <c r="G238" s="119">
        <v>37</v>
      </c>
      <c r="H238" s="674" t="s">
        <v>431</v>
      </c>
    </row>
    <row r="239" spans="1:8" ht="31.5" x14ac:dyDescent="0.25">
      <c r="A239" s="112" t="s">
        <v>342</v>
      </c>
      <c r="C239" s="194" t="s">
        <v>14</v>
      </c>
      <c r="D239" s="119">
        <v>3</v>
      </c>
      <c r="E239" s="118">
        <v>7.9</v>
      </c>
      <c r="F239" s="117">
        <v>18.8</v>
      </c>
      <c r="G239" s="119">
        <v>158</v>
      </c>
      <c r="H239" s="245" t="s">
        <v>201</v>
      </c>
    </row>
    <row r="240" spans="1:8" x14ac:dyDescent="0.25">
      <c r="A240" s="112" t="s">
        <v>284</v>
      </c>
      <c r="C240" s="194">
        <v>160</v>
      </c>
      <c r="D240" s="117">
        <v>13.5</v>
      </c>
      <c r="E240" s="118">
        <v>12.2</v>
      </c>
      <c r="F240" s="117">
        <v>35</v>
      </c>
      <c r="G240" s="118">
        <v>303</v>
      </c>
      <c r="H240" s="245" t="s">
        <v>283</v>
      </c>
    </row>
    <row r="241" spans="1:8" x14ac:dyDescent="0.25">
      <c r="A241" s="200" t="s">
        <v>312</v>
      </c>
      <c r="C241" s="194">
        <v>180</v>
      </c>
      <c r="D241" s="623">
        <v>0.6</v>
      </c>
      <c r="E241" s="116">
        <v>0.06</v>
      </c>
      <c r="F241" s="115">
        <v>15</v>
      </c>
      <c r="G241" s="683">
        <v>62.5</v>
      </c>
      <c r="H241" s="642" t="s">
        <v>313</v>
      </c>
    </row>
    <row r="242" spans="1:8" ht="16.5" thickBot="1" x14ac:dyDescent="0.3">
      <c r="A242" s="706" t="s">
        <v>46</v>
      </c>
      <c r="B242" s="601"/>
      <c r="C242" s="654">
        <v>37.5</v>
      </c>
      <c r="D242" s="654">
        <v>1.8</v>
      </c>
      <c r="E242" s="654">
        <v>0.4</v>
      </c>
      <c r="F242" s="654">
        <v>18</v>
      </c>
      <c r="G242" s="654">
        <v>82.5</v>
      </c>
      <c r="H242" s="707"/>
    </row>
    <row r="243" spans="1:8" ht="16.5" thickBot="1" x14ac:dyDescent="0.3">
      <c r="A243" s="704" t="s">
        <v>26</v>
      </c>
      <c r="B243" s="625"/>
      <c r="C243" s="626">
        <v>632.5</v>
      </c>
      <c r="D243" s="609">
        <f>SUM(D238:D242)</f>
        <v>19.650000000000002</v>
      </c>
      <c r="E243" s="609">
        <f>SUM(E238:E242)</f>
        <v>20.619999999999997</v>
      </c>
      <c r="F243" s="609">
        <f>SUM(F238:F242)</f>
        <v>95.3</v>
      </c>
      <c r="G243" s="609">
        <f>SUM(G238:G242)</f>
        <v>643</v>
      </c>
      <c r="H243" s="702"/>
    </row>
    <row r="244" spans="1:8" x14ac:dyDescent="0.25">
      <c r="A244" s="705"/>
      <c r="B244" s="613" t="s">
        <v>47</v>
      </c>
      <c r="C244" s="614"/>
      <c r="D244" s="602"/>
      <c r="E244" s="627"/>
      <c r="F244" s="628"/>
      <c r="G244" s="602"/>
      <c r="H244" s="245"/>
    </row>
    <row r="245" spans="1:8" x14ac:dyDescent="0.25">
      <c r="A245" s="112" t="s">
        <v>49</v>
      </c>
      <c r="B245" s="263"/>
      <c r="C245" s="629">
        <v>50</v>
      </c>
      <c r="D245" s="119">
        <v>1</v>
      </c>
      <c r="E245" s="118">
        <v>2</v>
      </c>
      <c r="F245" s="630">
        <v>43.5</v>
      </c>
      <c r="G245" s="119">
        <v>196</v>
      </c>
      <c r="H245" s="245" t="s">
        <v>202</v>
      </c>
    </row>
    <row r="246" spans="1:8" x14ac:dyDescent="0.25">
      <c r="A246" s="112" t="s">
        <v>84</v>
      </c>
      <c r="C246" s="194">
        <v>110</v>
      </c>
      <c r="D246" s="208">
        <v>3.77</v>
      </c>
      <c r="E246" s="194">
        <v>2.75</v>
      </c>
      <c r="F246" s="643">
        <v>5</v>
      </c>
      <c r="G246" s="643">
        <v>62.1</v>
      </c>
      <c r="H246" s="245" t="s">
        <v>157</v>
      </c>
    </row>
    <row r="247" spans="1:8" x14ac:dyDescent="0.25">
      <c r="A247" s="209" t="s">
        <v>191</v>
      </c>
      <c r="B247" s="618"/>
      <c r="C247" s="631" t="s">
        <v>358</v>
      </c>
      <c r="D247" s="619">
        <v>10.7</v>
      </c>
      <c r="E247" s="685">
        <v>13.7</v>
      </c>
      <c r="F247" s="631">
        <v>11</v>
      </c>
      <c r="G247" s="631">
        <v>210</v>
      </c>
      <c r="H247" s="720" t="s">
        <v>361</v>
      </c>
    </row>
    <row r="248" spans="1:8" x14ac:dyDescent="0.25">
      <c r="A248" s="112" t="s">
        <v>296</v>
      </c>
      <c r="C248" s="194" t="s">
        <v>249</v>
      </c>
      <c r="D248" s="623">
        <v>1.0999999999999999E-2</v>
      </c>
      <c r="E248" s="194">
        <v>1E-3</v>
      </c>
      <c r="F248" s="208">
        <v>5.1680000000000001</v>
      </c>
      <c r="G248" s="623">
        <v>21</v>
      </c>
      <c r="H248" s="245" t="s">
        <v>287</v>
      </c>
    </row>
    <row r="249" spans="1:8" ht="16.5" thickBot="1" x14ac:dyDescent="0.3">
      <c r="A249" s="112" t="s">
        <v>38</v>
      </c>
      <c r="C249" s="194">
        <v>20</v>
      </c>
      <c r="D249" s="118">
        <v>1.52</v>
      </c>
      <c r="E249" s="117">
        <v>0.16</v>
      </c>
      <c r="F249" s="118">
        <v>9.84</v>
      </c>
      <c r="G249" s="117">
        <v>47</v>
      </c>
      <c r="H249" s="245"/>
    </row>
    <row r="250" spans="1:8" ht="16.5" thickBot="1" x14ac:dyDescent="0.3">
      <c r="A250" s="704" t="s">
        <v>26</v>
      </c>
      <c r="B250" s="625"/>
      <c r="C250" s="626">
        <v>510</v>
      </c>
      <c r="D250" s="610">
        <f>SUM(D245:D249)</f>
        <v>17.000999999999998</v>
      </c>
      <c r="E250" s="610">
        <f>SUM(E245:E249)</f>
        <v>18.611000000000001</v>
      </c>
      <c r="F250" s="610">
        <f>SUM(F245:F249)</f>
        <v>74.50800000000001</v>
      </c>
      <c r="G250" s="610">
        <f>SUM(G245:G249)</f>
        <v>536.1</v>
      </c>
      <c r="H250" s="695"/>
    </row>
    <row r="251" spans="1:8" ht="16.5" thickBot="1" x14ac:dyDescent="0.3">
      <c r="A251" s="727" t="s">
        <v>60</v>
      </c>
      <c r="B251" s="601"/>
      <c r="C251" s="654">
        <f>C232+C235+C243+C250</f>
        <v>1647.5</v>
      </c>
      <c r="D251" s="655">
        <f>D236+D243+D250</f>
        <v>50.011000000000003</v>
      </c>
      <c r="E251" s="655">
        <f>E236+E243+E250</f>
        <v>54.051000000000002</v>
      </c>
      <c r="F251" s="655">
        <f>F236+F243+F250</f>
        <v>232.52799999999999</v>
      </c>
      <c r="G251" s="655">
        <f>G236+G243+G250</f>
        <v>1617.3000000000002</v>
      </c>
      <c r="H251" s="702"/>
    </row>
    <row r="252" spans="1:8" ht="16.5" thickBot="1" x14ac:dyDescent="0.3">
      <c r="A252" s="113" t="s">
        <v>115</v>
      </c>
      <c r="G252" s="711"/>
      <c r="H252" s="601"/>
    </row>
    <row r="253" spans="1:8" ht="31.5" x14ac:dyDescent="0.25">
      <c r="A253" s="692" t="s">
        <v>224</v>
      </c>
      <c r="B253" s="693"/>
      <c r="C253" s="694" t="s">
        <v>220</v>
      </c>
      <c r="D253" s="817" t="s">
        <v>221</v>
      </c>
      <c r="E253" s="818"/>
      <c r="F253" s="819"/>
      <c r="G253" s="602" t="s">
        <v>4</v>
      </c>
      <c r="H253" s="695" t="s">
        <v>222</v>
      </c>
    </row>
    <row r="254" spans="1:8" ht="16.5" thickBot="1" x14ac:dyDescent="0.3">
      <c r="A254" s="696" t="s">
        <v>223</v>
      </c>
      <c r="B254" s="697"/>
      <c r="C254" s="698"/>
      <c r="D254" s="604"/>
      <c r="E254" s="605"/>
      <c r="F254" s="606"/>
      <c r="G254" s="607" t="s">
        <v>6</v>
      </c>
      <c r="H254" s="245"/>
    </row>
    <row r="255" spans="1:8" ht="16.5" thickBot="1" x14ac:dyDescent="0.3">
      <c r="A255" s="699"/>
      <c r="B255" s="700"/>
      <c r="C255" s="701"/>
      <c r="D255" s="609" t="s">
        <v>9</v>
      </c>
      <c r="E255" s="609" t="s">
        <v>10</v>
      </c>
      <c r="F255" s="610" t="s">
        <v>11</v>
      </c>
      <c r="G255" s="610" t="s">
        <v>12</v>
      </c>
      <c r="H255" s="702"/>
    </row>
    <row r="256" spans="1:8" x14ac:dyDescent="0.25">
      <c r="A256" s="705"/>
      <c r="B256" s="613" t="s">
        <v>13</v>
      </c>
      <c r="C256" s="614"/>
      <c r="D256" s="602"/>
      <c r="E256" s="627"/>
      <c r="F256" s="628"/>
      <c r="G256" s="602"/>
      <c r="H256" s="695"/>
    </row>
    <row r="257" spans="1:8" ht="31.5" x14ac:dyDescent="0.25">
      <c r="A257" s="112" t="s">
        <v>182</v>
      </c>
      <c r="B257" s="642"/>
      <c r="C257" s="629" t="s">
        <v>372</v>
      </c>
      <c r="D257" s="631">
        <v>7.3</v>
      </c>
      <c r="E257" s="685">
        <v>7.42</v>
      </c>
      <c r="F257" s="631">
        <v>22.8</v>
      </c>
      <c r="G257" s="631">
        <v>187.2</v>
      </c>
      <c r="H257" s="245" t="s">
        <v>89</v>
      </c>
    </row>
    <row r="258" spans="1:8" x14ac:dyDescent="0.25">
      <c r="A258" s="112" t="s">
        <v>63</v>
      </c>
      <c r="C258" s="194">
        <v>180</v>
      </c>
      <c r="D258" s="119">
        <v>2.4166666666666665</v>
      </c>
      <c r="E258" s="118">
        <v>2.5833333333333335</v>
      </c>
      <c r="F258" s="118">
        <v>13.608333333333333</v>
      </c>
      <c r="G258" s="119">
        <v>87.3</v>
      </c>
      <c r="H258" s="245" t="s">
        <v>317</v>
      </c>
    </row>
    <row r="259" spans="1:8" ht="16.5" thickBot="1" x14ac:dyDescent="0.3">
      <c r="A259" s="112" t="s">
        <v>23</v>
      </c>
      <c r="C259" s="114" t="s">
        <v>156</v>
      </c>
      <c r="D259" s="119">
        <v>1.91</v>
      </c>
      <c r="E259" s="118">
        <v>4.3499999999999996</v>
      </c>
      <c r="F259" s="117">
        <v>12.89</v>
      </c>
      <c r="G259" s="119">
        <v>99</v>
      </c>
      <c r="H259" s="245" t="s">
        <v>24</v>
      </c>
    </row>
    <row r="260" spans="1:8" ht="16.5" thickBot="1" x14ac:dyDescent="0.3">
      <c r="A260" s="704" t="s">
        <v>26</v>
      </c>
      <c r="B260" s="625"/>
      <c r="C260" s="626">
        <v>413</v>
      </c>
      <c r="D260" s="609">
        <f>SUM(D257:D259)</f>
        <v>11.626666666666667</v>
      </c>
      <c r="E260" s="609">
        <f>SUM(E257:E259)</f>
        <v>14.353333333333333</v>
      </c>
      <c r="F260" s="609">
        <f>SUM(F257:F259)</f>
        <v>49.298333333333332</v>
      </c>
      <c r="G260" s="609">
        <f>SUM(G257:G259)</f>
        <v>373.5</v>
      </c>
      <c r="H260" s="695"/>
    </row>
    <row r="261" spans="1:8" x14ac:dyDescent="0.25">
      <c r="A261" s="112" t="s">
        <v>27</v>
      </c>
      <c r="C261" s="194">
        <v>125</v>
      </c>
      <c r="D261" s="119">
        <v>0.5</v>
      </c>
      <c r="E261" s="118">
        <v>0.8</v>
      </c>
      <c r="F261" s="117">
        <v>21</v>
      </c>
      <c r="G261" s="118">
        <v>95</v>
      </c>
      <c r="H261" s="245" t="s">
        <v>262</v>
      </c>
    </row>
    <row r="262" spans="1:8" ht="16.5" thickBot="1" x14ac:dyDescent="0.3">
      <c r="A262" s="112"/>
      <c r="C262" s="194"/>
      <c r="D262" s="119"/>
      <c r="E262" s="119"/>
      <c r="G262" s="119"/>
      <c r="H262" s="245"/>
    </row>
    <row r="263" spans="1:8" ht="16.5" thickBot="1" x14ac:dyDescent="0.3">
      <c r="A263" s="704" t="s">
        <v>26</v>
      </c>
      <c r="B263" s="625"/>
      <c r="C263" s="626">
        <f>SUM(C261)</f>
        <v>125</v>
      </c>
      <c r="D263" s="610">
        <f>SUM(D261)</f>
        <v>0.5</v>
      </c>
      <c r="E263" s="610">
        <f>SUM(E261)</f>
        <v>0.8</v>
      </c>
      <c r="F263" s="610">
        <f>SUM(F261)</f>
        <v>21</v>
      </c>
      <c r="G263" s="610">
        <f>SUM(G261)</f>
        <v>95</v>
      </c>
      <c r="H263" s="695"/>
    </row>
    <row r="264" spans="1:8" ht="16.5" thickBot="1" x14ac:dyDescent="0.3">
      <c r="A264" s="705"/>
      <c r="B264" s="613"/>
      <c r="C264" s="614">
        <v>538</v>
      </c>
      <c r="D264" s="602">
        <f>D260+D263</f>
        <v>12.126666666666667</v>
      </c>
      <c r="E264" s="602">
        <f>E260+E263</f>
        <v>15.153333333333334</v>
      </c>
      <c r="F264" s="602">
        <f>F260+F263</f>
        <v>70.298333333333332</v>
      </c>
      <c r="G264" s="602">
        <f>G260+G263</f>
        <v>468.5</v>
      </c>
      <c r="H264" s="695"/>
    </row>
    <row r="265" spans="1:8" x14ac:dyDescent="0.25">
      <c r="A265" s="705"/>
      <c r="B265" s="613" t="s">
        <v>28</v>
      </c>
      <c r="C265" s="614"/>
      <c r="D265" s="602"/>
      <c r="E265" s="627"/>
      <c r="F265" s="628"/>
      <c r="G265" s="602"/>
      <c r="H265" s="695"/>
    </row>
    <row r="266" spans="1:8" x14ac:dyDescent="0.25">
      <c r="A266" s="112" t="s">
        <v>80</v>
      </c>
      <c r="B266" s="263"/>
      <c r="C266" s="629">
        <v>50</v>
      </c>
      <c r="D266" s="630">
        <v>0.75</v>
      </c>
      <c r="E266" s="118">
        <v>0.06</v>
      </c>
      <c r="F266" s="630">
        <v>1.2</v>
      </c>
      <c r="G266" s="118">
        <f>(D266*4)+(E266*9)+(F266*4)</f>
        <v>8.34</v>
      </c>
      <c r="H266" s="118" t="s">
        <v>436</v>
      </c>
    </row>
    <row r="267" spans="1:8" ht="31.5" x14ac:dyDescent="0.25">
      <c r="A267" s="112" t="s">
        <v>382</v>
      </c>
      <c r="C267" s="194" t="s">
        <v>385</v>
      </c>
      <c r="D267" s="118">
        <v>3.35</v>
      </c>
      <c r="E267" s="118">
        <v>7.2</v>
      </c>
      <c r="F267" s="117">
        <v>13.8</v>
      </c>
      <c r="G267" s="119">
        <v>134</v>
      </c>
      <c r="H267" s="245" t="s">
        <v>200</v>
      </c>
    </row>
    <row r="268" spans="1:8" ht="31.5" x14ac:dyDescent="0.25">
      <c r="A268" s="112" t="s">
        <v>395</v>
      </c>
      <c r="B268" s="263"/>
      <c r="C268" s="629" t="s">
        <v>392</v>
      </c>
      <c r="D268" s="119">
        <v>8.75</v>
      </c>
      <c r="E268" s="118">
        <v>8.1999999999999993</v>
      </c>
      <c r="F268" s="630">
        <v>27</v>
      </c>
      <c r="G268" s="119">
        <v>217</v>
      </c>
      <c r="H268" s="245" t="s">
        <v>394</v>
      </c>
    </row>
    <row r="269" spans="1:8" x14ac:dyDescent="0.25">
      <c r="A269" s="112" t="s">
        <v>90</v>
      </c>
      <c r="C269" s="194">
        <v>130</v>
      </c>
      <c r="D269" s="117">
        <v>3.7</v>
      </c>
      <c r="E269" s="118">
        <v>4.4400000000000004</v>
      </c>
      <c r="F269" s="117">
        <v>25</v>
      </c>
      <c r="G269" s="119">
        <v>155</v>
      </c>
      <c r="H269" s="245" t="s">
        <v>203</v>
      </c>
    </row>
    <row r="270" spans="1:8" x14ac:dyDescent="0.25">
      <c r="A270" s="112" t="s">
        <v>331</v>
      </c>
      <c r="C270" s="194">
        <v>180</v>
      </c>
      <c r="D270" s="119"/>
      <c r="E270" s="118"/>
      <c r="F270" s="117">
        <v>10</v>
      </c>
      <c r="G270" s="119">
        <v>40</v>
      </c>
      <c r="H270" s="245" t="s">
        <v>336</v>
      </c>
    </row>
    <row r="271" spans="1:8" ht="16.5" thickBot="1" x14ac:dyDescent="0.3">
      <c r="A271" s="706" t="s">
        <v>46</v>
      </c>
      <c r="B271" s="601"/>
      <c r="C271" s="654">
        <v>37.5</v>
      </c>
      <c r="D271" s="654">
        <v>1.8</v>
      </c>
      <c r="E271" s="654">
        <v>0.4</v>
      </c>
      <c r="F271" s="654">
        <v>18</v>
      </c>
      <c r="G271" s="654">
        <v>82.5</v>
      </c>
      <c r="H271" s="707"/>
    </row>
    <row r="272" spans="1:8" ht="16.5" thickBot="1" x14ac:dyDescent="0.3">
      <c r="A272" s="704" t="s">
        <v>26</v>
      </c>
      <c r="B272" s="625"/>
      <c r="C272" s="626">
        <v>677.5</v>
      </c>
      <c r="D272" s="609">
        <f>SUM(D266:D271)</f>
        <v>18.350000000000001</v>
      </c>
      <c r="E272" s="609">
        <f>SUM(E266:E271)</f>
        <v>20.299999999999997</v>
      </c>
      <c r="F272" s="609">
        <f>SUM(F266:F271)</f>
        <v>95</v>
      </c>
      <c r="G272" s="609">
        <f>SUM(G266:G271)</f>
        <v>636.84</v>
      </c>
      <c r="H272" s="695"/>
    </row>
    <row r="273" spans="1:8" x14ac:dyDescent="0.25">
      <c r="A273" s="705"/>
      <c r="B273" s="613" t="s">
        <v>47</v>
      </c>
      <c r="C273" s="614"/>
      <c r="D273" s="627"/>
      <c r="E273" s="628"/>
      <c r="F273" s="627"/>
      <c r="G273" s="628"/>
      <c r="H273" s="695"/>
    </row>
    <row r="274" spans="1:8" x14ac:dyDescent="0.25">
      <c r="A274" s="703" t="s">
        <v>71</v>
      </c>
      <c r="B274" s="209"/>
      <c r="C274" s="631">
        <v>10</v>
      </c>
      <c r="D274" s="621">
        <v>1.5</v>
      </c>
      <c r="E274" s="621">
        <v>2</v>
      </c>
      <c r="F274" s="621">
        <v>31</v>
      </c>
      <c r="G274" s="622">
        <v>123.5</v>
      </c>
      <c r="H274" s="674"/>
    </row>
    <row r="275" spans="1:8" x14ac:dyDescent="0.25">
      <c r="A275" s="703" t="s">
        <v>307</v>
      </c>
      <c r="B275" s="209"/>
      <c r="C275" s="631"/>
      <c r="D275" s="621"/>
      <c r="E275" s="621"/>
      <c r="F275" s="621"/>
      <c r="G275" s="622"/>
      <c r="H275" s="674"/>
    </row>
    <row r="276" spans="1:8" x14ac:dyDescent="0.25">
      <c r="A276" s="112" t="s">
        <v>54</v>
      </c>
      <c r="C276" s="194">
        <v>110</v>
      </c>
      <c r="D276" s="117">
        <v>3.68</v>
      </c>
      <c r="E276" s="118">
        <v>2.75</v>
      </c>
      <c r="F276" s="117">
        <v>5.07</v>
      </c>
      <c r="G276" s="118">
        <v>68</v>
      </c>
      <c r="H276" s="245" t="s">
        <v>55</v>
      </c>
    </row>
    <row r="277" spans="1:8" ht="31.5" x14ac:dyDescent="0.25">
      <c r="A277" s="112" t="s">
        <v>380</v>
      </c>
      <c r="C277" s="194" t="s">
        <v>107</v>
      </c>
      <c r="D277" s="622">
        <v>9</v>
      </c>
      <c r="E277" s="621">
        <v>12.5</v>
      </c>
      <c r="F277" s="622">
        <v>24</v>
      </c>
      <c r="G277" s="621">
        <v>245</v>
      </c>
      <c r="H277" s="245" t="s">
        <v>316</v>
      </c>
    </row>
    <row r="278" spans="1:8" x14ac:dyDescent="0.25">
      <c r="A278" s="703" t="s">
        <v>158</v>
      </c>
      <c r="B278" s="209"/>
      <c r="C278" s="631" t="s">
        <v>249</v>
      </c>
      <c r="D278" s="620">
        <v>0.06</v>
      </c>
      <c r="E278" s="621">
        <v>0.02</v>
      </c>
      <c r="F278" s="622">
        <v>4.99</v>
      </c>
      <c r="G278" s="621">
        <v>20</v>
      </c>
      <c r="H278" s="245" t="s">
        <v>248</v>
      </c>
    </row>
    <row r="279" spans="1:8" ht="16.5" thickBot="1" x14ac:dyDescent="0.3">
      <c r="A279" s="112" t="s">
        <v>38</v>
      </c>
      <c r="C279" s="194">
        <v>20</v>
      </c>
      <c r="D279" s="118">
        <v>1.52</v>
      </c>
      <c r="E279" s="117">
        <v>0.16</v>
      </c>
      <c r="F279" s="118">
        <v>9.84</v>
      </c>
      <c r="G279" s="117">
        <v>47</v>
      </c>
      <c r="H279" s="245"/>
    </row>
    <row r="280" spans="1:8" ht="16.5" thickBot="1" x14ac:dyDescent="0.3">
      <c r="A280" s="704" t="s">
        <v>26</v>
      </c>
      <c r="B280" s="625"/>
      <c r="C280" s="626">
        <v>495</v>
      </c>
      <c r="D280" s="663">
        <f>SUM(D274:D279)</f>
        <v>15.76</v>
      </c>
      <c r="E280" s="663">
        <f>SUM(E274:E279)</f>
        <v>17.43</v>
      </c>
      <c r="F280" s="663">
        <f>SUM(F274:F279)</f>
        <v>74.900000000000006</v>
      </c>
      <c r="G280" s="663">
        <f>SUM(G274:G279)</f>
        <v>503.5</v>
      </c>
      <c r="H280" s="702"/>
    </row>
    <row r="281" spans="1:8" ht="16.5" thickBot="1" x14ac:dyDescent="0.3">
      <c r="A281" s="704" t="s">
        <v>60</v>
      </c>
      <c r="B281" s="625"/>
      <c r="C281" s="626">
        <f>C260+C263+C272+C280</f>
        <v>1710.5</v>
      </c>
      <c r="D281" s="610">
        <f>D260+D263+D272+D280</f>
        <v>46.236666666666665</v>
      </c>
      <c r="E281" s="610">
        <f>E260+E263+E272+E280</f>
        <v>52.883333333333333</v>
      </c>
      <c r="F281" s="610">
        <f>F260+F263+F272+F280</f>
        <v>240.19833333333335</v>
      </c>
      <c r="G281" s="610">
        <f>G260+G263+G272+G280</f>
        <v>1608.8400000000001</v>
      </c>
      <c r="H281" s="702"/>
    </row>
    <row r="282" spans="1:8" ht="16.5" thickBot="1" x14ac:dyDescent="0.3">
      <c r="A282" s="113" t="s">
        <v>119</v>
      </c>
      <c r="G282" s="711"/>
      <c r="H282" s="601"/>
    </row>
    <row r="283" spans="1:8" ht="31.5" x14ac:dyDescent="0.25">
      <c r="A283" s="692" t="s">
        <v>224</v>
      </c>
      <c r="B283" s="693"/>
      <c r="C283" s="694" t="s">
        <v>220</v>
      </c>
      <c r="D283" s="817" t="s">
        <v>221</v>
      </c>
      <c r="E283" s="818"/>
      <c r="F283" s="819"/>
      <c r="G283" s="602" t="s">
        <v>4</v>
      </c>
      <c r="H283" s="695" t="s">
        <v>222</v>
      </c>
    </row>
    <row r="284" spans="1:8" ht="16.5" thickBot="1" x14ac:dyDescent="0.3">
      <c r="A284" s="696" t="s">
        <v>223</v>
      </c>
      <c r="B284" s="697"/>
      <c r="C284" s="698"/>
      <c r="D284" s="604"/>
      <c r="E284" s="605"/>
      <c r="F284" s="606"/>
      <c r="G284" s="607" t="s">
        <v>6</v>
      </c>
      <c r="H284" s="245"/>
    </row>
    <row r="285" spans="1:8" ht="16.5" thickBot="1" x14ac:dyDescent="0.3">
      <c r="A285" s="699"/>
      <c r="B285" s="700"/>
      <c r="C285" s="701"/>
      <c r="D285" s="609" t="s">
        <v>9</v>
      </c>
      <c r="E285" s="609" t="s">
        <v>10</v>
      </c>
      <c r="F285" s="610" t="s">
        <v>11</v>
      </c>
      <c r="G285" s="610" t="s">
        <v>12</v>
      </c>
      <c r="H285" s="702"/>
    </row>
    <row r="286" spans="1:8" x14ac:dyDescent="0.25">
      <c r="A286" s="705"/>
      <c r="B286" s="613" t="s">
        <v>13</v>
      </c>
      <c r="C286" s="194"/>
      <c r="D286" s="119"/>
      <c r="E286" s="627"/>
      <c r="F286" s="615"/>
      <c r="G286" s="119"/>
      <c r="H286" s="245"/>
    </row>
    <row r="287" spans="1:8" ht="31.5" x14ac:dyDescent="0.25">
      <c r="A287" s="112" t="s">
        <v>176</v>
      </c>
      <c r="B287" s="263"/>
      <c r="C287" s="629" t="s">
        <v>372</v>
      </c>
      <c r="D287" s="119">
        <v>8</v>
      </c>
      <c r="E287" s="118">
        <v>6.6</v>
      </c>
      <c r="F287" s="118">
        <v>26</v>
      </c>
      <c r="G287" s="630">
        <v>195.4</v>
      </c>
      <c r="H287" s="245" t="s">
        <v>187</v>
      </c>
    </row>
    <row r="288" spans="1:8" ht="31.5" x14ac:dyDescent="0.25">
      <c r="A288" s="112" t="s">
        <v>21</v>
      </c>
      <c r="C288" s="194">
        <v>180</v>
      </c>
      <c r="D288" s="119">
        <v>1.2166666666666666</v>
      </c>
      <c r="E288" s="118">
        <v>1.3416666666666668</v>
      </c>
      <c r="F288" s="118">
        <v>11.941666666666666</v>
      </c>
      <c r="G288" s="119">
        <v>65</v>
      </c>
      <c r="H288" s="245" t="s">
        <v>318</v>
      </c>
    </row>
    <row r="289" spans="1:8" ht="16.5" thickBot="1" x14ac:dyDescent="0.3">
      <c r="A289" s="112" t="s">
        <v>65</v>
      </c>
      <c r="C289" s="114" t="s">
        <v>371</v>
      </c>
      <c r="D289" s="119">
        <v>4</v>
      </c>
      <c r="E289" s="118">
        <v>6</v>
      </c>
      <c r="F289" s="117">
        <v>12.83</v>
      </c>
      <c r="G289" s="119">
        <v>122</v>
      </c>
      <c r="H289" s="245" t="s">
        <v>235</v>
      </c>
    </row>
    <row r="290" spans="1:8" ht="16.5" thickBot="1" x14ac:dyDescent="0.3">
      <c r="A290" s="704" t="s">
        <v>26</v>
      </c>
      <c r="B290" s="625"/>
      <c r="C290" s="626">
        <v>418</v>
      </c>
      <c r="D290" s="609">
        <f>SUM(D287:D289)</f>
        <v>13.216666666666667</v>
      </c>
      <c r="E290" s="609">
        <f>SUM(E287:E289)</f>
        <v>13.941666666666666</v>
      </c>
      <c r="F290" s="609">
        <f>SUM(F287:F289)</f>
        <v>50.771666666666661</v>
      </c>
      <c r="G290" s="609">
        <f>SUM(G287:G289)</f>
        <v>382.4</v>
      </c>
      <c r="H290" s="695"/>
    </row>
    <row r="291" spans="1:8" x14ac:dyDescent="0.25">
      <c r="A291" s="112" t="s">
        <v>48</v>
      </c>
      <c r="B291" s="263"/>
      <c r="C291" s="194">
        <v>100</v>
      </c>
      <c r="D291" s="119">
        <v>0.4</v>
      </c>
      <c r="E291" s="118">
        <v>0.4</v>
      </c>
      <c r="F291" s="630">
        <v>12</v>
      </c>
      <c r="G291" s="118">
        <v>53.2</v>
      </c>
      <c r="H291" s="245" t="s">
        <v>264</v>
      </c>
    </row>
    <row r="292" spans="1:8" ht="16.5" thickBot="1" x14ac:dyDescent="0.3">
      <c r="A292" s="112"/>
      <c r="B292" s="263"/>
      <c r="C292" s="194"/>
      <c r="D292" s="119"/>
      <c r="E292" s="118"/>
      <c r="F292" s="630"/>
      <c r="G292" s="118"/>
      <c r="H292" s="245"/>
    </row>
    <row r="293" spans="1:8" ht="16.5" thickBot="1" x14ac:dyDescent="0.3">
      <c r="A293" s="704" t="s">
        <v>26</v>
      </c>
      <c r="B293" s="625"/>
      <c r="C293" s="626">
        <v>85</v>
      </c>
      <c r="D293" s="609">
        <f>SUM(D291:D292)</f>
        <v>0.4</v>
      </c>
      <c r="E293" s="609">
        <f t="shared" ref="E293:G293" si="4">SUM(E291:E292)</f>
        <v>0.4</v>
      </c>
      <c r="F293" s="609">
        <f t="shared" si="4"/>
        <v>12</v>
      </c>
      <c r="G293" s="609">
        <f t="shared" si="4"/>
        <v>53.2</v>
      </c>
      <c r="H293" s="702"/>
    </row>
    <row r="294" spans="1:8" ht="16.5" thickBot="1" x14ac:dyDescent="0.3">
      <c r="A294" s="704"/>
      <c r="B294" s="625"/>
      <c r="C294" s="626">
        <v>518</v>
      </c>
      <c r="D294" s="610">
        <f>D290+D293</f>
        <v>13.616666666666667</v>
      </c>
      <c r="E294" s="610">
        <f>E290+E293</f>
        <v>14.341666666666667</v>
      </c>
      <c r="F294" s="610">
        <f>F290+F293</f>
        <v>62.771666666666661</v>
      </c>
      <c r="G294" s="610">
        <f>G290+G293</f>
        <v>435.59999999999997</v>
      </c>
      <c r="H294" s="702"/>
    </row>
    <row r="295" spans="1:8" x14ac:dyDescent="0.25">
      <c r="A295" s="112"/>
      <c r="B295" s="113" t="s">
        <v>28</v>
      </c>
      <c r="C295" s="194"/>
      <c r="D295" s="119"/>
      <c r="E295" s="118"/>
      <c r="G295" s="119"/>
      <c r="H295" s="245"/>
    </row>
    <row r="296" spans="1:8" x14ac:dyDescent="0.25">
      <c r="A296" s="112" t="s">
        <v>348</v>
      </c>
      <c r="B296" s="263"/>
      <c r="C296" s="629">
        <v>50</v>
      </c>
      <c r="D296" s="630">
        <v>0.55000000000000004</v>
      </c>
      <c r="E296" s="118">
        <v>0.1</v>
      </c>
      <c r="F296" s="630">
        <v>1.9</v>
      </c>
      <c r="G296" s="119">
        <v>12</v>
      </c>
      <c r="H296" s="674" t="s">
        <v>445</v>
      </c>
    </row>
    <row r="297" spans="1:8" ht="31.5" x14ac:dyDescent="0.25">
      <c r="A297" s="112" t="s">
        <v>218</v>
      </c>
      <c r="C297" s="194" t="s">
        <v>194</v>
      </c>
      <c r="D297" s="119">
        <v>6.2</v>
      </c>
      <c r="E297" s="118">
        <v>4.25</v>
      </c>
      <c r="F297" s="117">
        <v>29</v>
      </c>
      <c r="G297" s="119">
        <f>(D297*4)+(E297*9)+(F297*4)</f>
        <v>179.05</v>
      </c>
      <c r="H297" s="245" t="s">
        <v>205</v>
      </c>
    </row>
    <row r="298" spans="1:8" x14ac:dyDescent="0.25">
      <c r="A298" s="703" t="s">
        <v>357</v>
      </c>
      <c r="C298" s="194" t="s">
        <v>240</v>
      </c>
      <c r="D298" s="117">
        <v>7.56</v>
      </c>
      <c r="E298" s="118">
        <v>5.7</v>
      </c>
      <c r="F298" s="117">
        <v>3</v>
      </c>
      <c r="G298" s="119">
        <v>130</v>
      </c>
      <c r="H298" s="245" t="s">
        <v>330</v>
      </c>
    </row>
    <row r="299" spans="1:8" x14ac:dyDescent="0.25">
      <c r="A299" s="112" t="s">
        <v>243</v>
      </c>
      <c r="C299" s="194">
        <v>130</v>
      </c>
      <c r="D299" s="194">
        <v>5.5</v>
      </c>
      <c r="E299" s="208">
        <v>5</v>
      </c>
      <c r="F299" s="194">
        <v>23</v>
      </c>
      <c r="G299" s="208">
        <v>159</v>
      </c>
      <c r="H299" s="245" t="s">
        <v>244</v>
      </c>
    </row>
    <row r="300" spans="1:8" x14ac:dyDescent="0.25">
      <c r="A300" s="200" t="s">
        <v>45</v>
      </c>
      <c r="C300" s="194">
        <v>180</v>
      </c>
      <c r="D300" s="623">
        <v>0.18</v>
      </c>
      <c r="E300" s="116">
        <v>9.6000000000000002E-2</v>
      </c>
      <c r="F300" s="115">
        <v>25.8</v>
      </c>
      <c r="G300" s="683">
        <v>89</v>
      </c>
      <c r="H300" s="642" t="s">
        <v>375</v>
      </c>
    </row>
    <row r="301" spans="1:8" ht="16.5" thickBot="1" x14ac:dyDescent="0.3">
      <c r="A301" s="706" t="s">
        <v>46</v>
      </c>
      <c r="B301" s="601"/>
      <c r="C301" s="654">
        <v>37.5</v>
      </c>
      <c r="D301" s="654">
        <v>1.8</v>
      </c>
      <c r="E301" s="654">
        <v>0.4</v>
      </c>
      <c r="F301" s="654">
        <v>18</v>
      </c>
      <c r="G301" s="654">
        <v>82.5</v>
      </c>
      <c r="H301" s="707"/>
    </row>
    <row r="302" spans="1:8" ht="16.5" thickBot="1" x14ac:dyDescent="0.3">
      <c r="A302" s="704" t="s">
        <v>26</v>
      </c>
      <c r="B302" s="625"/>
      <c r="C302" s="626">
        <v>693.5</v>
      </c>
      <c r="D302" s="610">
        <f>SUM(D296:D301)</f>
        <v>21.79</v>
      </c>
      <c r="E302" s="610">
        <f>SUM(E296:E301)</f>
        <v>15.546000000000001</v>
      </c>
      <c r="F302" s="610">
        <f>SUM(F296:F301)</f>
        <v>100.7</v>
      </c>
      <c r="G302" s="610">
        <f>SUM(G296:G301)</f>
        <v>651.54999999999995</v>
      </c>
      <c r="H302" s="695"/>
    </row>
    <row r="303" spans="1:8" x14ac:dyDescent="0.25">
      <c r="A303" s="705"/>
      <c r="B303" s="613" t="s">
        <v>47</v>
      </c>
      <c r="C303" s="614"/>
      <c r="D303" s="602"/>
      <c r="E303" s="627"/>
      <c r="F303" s="628"/>
      <c r="G303" s="602"/>
      <c r="H303" s="695"/>
    </row>
    <row r="304" spans="1:8" x14ac:dyDescent="0.25">
      <c r="A304" s="112" t="s">
        <v>352</v>
      </c>
      <c r="B304" s="263"/>
      <c r="C304" s="629">
        <v>50</v>
      </c>
      <c r="D304" s="119">
        <v>4</v>
      </c>
      <c r="E304" s="119">
        <v>5.6</v>
      </c>
      <c r="F304" s="118">
        <v>44</v>
      </c>
      <c r="G304" s="119">
        <v>237.6</v>
      </c>
      <c r="H304" s="245" t="s">
        <v>337</v>
      </c>
    </row>
    <row r="305" spans="1:8" x14ac:dyDescent="0.25">
      <c r="A305" s="112" t="s">
        <v>251</v>
      </c>
      <c r="C305" s="194">
        <v>110</v>
      </c>
      <c r="D305" s="117">
        <v>2.5</v>
      </c>
      <c r="E305" s="118">
        <v>2.75</v>
      </c>
      <c r="F305" s="117">
        <v>4</v>
      </c>
      <c r="G305" s="118">
        <v>51</v>
      </c>
      <c r="H305" s="245" t="s">
        <v>252</v>
      </c>
    </row>
    <row r="306" spans="1:8" x14ac:dyDescent="0.25">
      <c r="A306" s="112" t="s">
        <v>214</v>
      </c>
      <c r="C306" s="194">
        <v>140</v>
      </c>
      <c r="D306" s="119">
        <v>8.5</v>
      </c>
      <c r="E306" s="118">
        <v>8.68</v>
      </c>
      <c r="F306" s="118">
        <v>13.6</v>
      </c>
      <c r="G306" s="119">
        <v>167</v>
      </c>
      <c r="H306" s="245" t="s">
        <v>216</v>
      </c>
    </row>
    <row r="307" spans="1:8" x14ac:dyDescent="0.25">
      <c r="A307" s="112" t="s">
        <v>75</v>
      </c>
      <c r="C307" s="114" t="s">
        <v>294</v>
      </c>
      <c r="D307" s="119">
        <v>0.12</v>
      </c>
      <c r="E307" s="118">
        <v>0.01</v>
      </c>
      <c r="F307" s="117">
        <v>10.199999999999999</v>
      </c>
      <c r="G307" s="119">
        <v>41.4</v>
      </c>
      <c r="H307" s="245" t="s">
        <v>162</v>
      </c>
    </row>
    <row r="308" spans="1:8" ht="16.5" thickBot="1" x14ac:dyDescent="0.3">
      <c r="A308" s="112" t="s">
        <v>38</v>
      </c>
      <c r="C308" s="194">
        <v>20</v>
      </c>
      <c r="D308" s="118">
        <v>1.52</v>
      </c>
      <c r="E308" s="117">
        <v>0.16</v>
      </c>
      <c r="F308" s="118">
        <v>9.84</v>
      </c>
      <c r="G308" s="117">
        <v>47</v>
      </c>
      <c r="H308" s="245"/>
    </row>
    <row r="309" spans="1:8" ht="16.5" thickBot="1" x14ac:dyDescent="0.3">
      <c r="A309" s="704" t="s">
        <v>26</v>
      </c>
      <c r="B309" s="625"/>
      <c r="C309" s="626">
        <v>510</v>
      </c>
      <c r="D309" s="663">
        <f>SUM(D304:D308)</f>
        <v>16.64</v>
      </c>
      <c r="E309" s="663">
        <f>SUM(E304:E308)</f>
        <v>17.200000000000003</v>
      </c>
      <c r="F309" s="663">
        <f>SUM(F304:F308)</f>
        <v>81.64</v>
      </c>
      <c r="G309" s="663">
        <f>SUM(G304:G308)</f>
        <v>544</v>
      </c>
      <c r="H309" s="702"/>
    </row>
    <row r="310" spans="1:8" ht="16.5" thickBot="1" x14ac:dyDescent="0.3">
      <c r="A310" s="704" t="s">
        <v>60</v>
      </c>
      <c r="B310" s="625"/>
      <c r="C310" s="626">
        <f>C290+C293+C302+C309</f>
        <v>1706.5</v>
      </c>
      <c r="D310" s="646">
        <f>D290+D293+D302+D309</f>
        <v>52.046666666666667</v>
      </c>
      <c r="E310" s="646">
        <f>E290+E293+E302+E309</f>
        <v>47.087666666666671</v>
      </c>
      <c r="F310" s="646">
        <f>F290+F293+F302+F309</f>
        <v>245.11166666666668</v>
      </c>
      <c r="G310" s="646">
        <f>G290+G293+G302+G309</f>
        <v>1631.1499999999999</v>
      </c>
      <c r="H310" s="728"/>
    </row>
    <row r="311" spans="1:8" ht="16.5" thickBot="1" x14ac:dyDescent="0.3">
      <c r="A311" s="704" t="s">
        <v>121</v>
      </c>
      <c r="B311" s="625"/>
      <c r="C311" s="609">
        <f>C37+C68+C99+C130+C161+C192+C223+C251+C281+C310</f>
        <v>16902</v>
      </c>
      <c r="D311" s="609">
        <f>D37+D68+D99+D130+D161+D192+D223+D251+D281+D310</f>
        <v>486.08100000000002</v>
      </c>
      <c r="E311" s="609">
        <f>E37+E68+E99+E130+E161+E192+E223+E251+E281+E310</f>
        <v>540.34199999999998</v>
      </c>
      <c r="F311" s="609">
        <f>F37+F68+F99+F130+F161+F192+F223+F251+F281+F310</f>
        <v>2348.9479999999999</v>
      </c>
      <c r="G311" s="609">
        <f>G37+G68+G99+G130+G161+G192+G223+G251+G281+G310</f>
        <v>16199.890000000001</v>
      </c>
      <c r="H311" s="728"/>
    </row>
    <row r="312" spans="1:8" x14ac:dyDescent="0.25">
      <c r="A312" s="113" t="s">
        <v>122</v>
      </c>
      <c r="D312" s="207"/>
      <c r="E312" s="207"/>
      <c r="F312" s="207"/>
      <c r="G312" s="207"/>
      <c r="H312" s="729"/>
    </row>
    <row r="313" spans="1:8" x14ac:dyDescent="0.25">
      <c r="A313" s="821" t="s">
        <v>233</v>
      </c>
      <c r="B313" s="821"/>
      <c r="C313" s="821"/>
      <c r="D313" s="821"/>
      <c r="E313" s="821"/>
      <c r="F313" s="821"/>
      <c r="G313" s="821"/>
      <c r="H313" s="729"/>
    </row>
    <row r="314" spans="1:8" x14ac:dyDescent="0.25">
      <c r="A314" s="820" t="s">
        <v>123</v>
      </c>
      <c r="B314" s="820"/>
      <c r="C314" s="820"/>
      <c r="D314" s="820"/>
      <c r="E314" s="820"/>
      <c r="F314" s="820"/>
      <c r="G314" s="820"/>
      <c r="H314" s="729"/>
    </row>
    <row r="315" spans="1:8" x14ac:dyDescent="0.25">
      <c r="A315" s="820" t="s">
        <v>265</v>
      </c>
      <c r="B315" s="820"/>
      <c r="C315" s="820"/>
      <c r="D315" s="820"/>
      <c r="E315" s="820"/>
      <c r="F315" s="820"/>
      <c r="G315" s="820"/>
      <c r="H315" s="729"/>
    </row>
    <row r="316" spans="1:8" x14ac:dyDescent="0.25">
      <c r="A316" s="820" t="s">
        <v>266</v>
      </c>
      <c r="B316" s="820"/>
      <c r="C316" s="820"/>
      <c r="D316" s="820"/>
      <c r="E316" s="820"/>
      <c r="F316" s="820"/>
      <c r="G316" s="820"/>
      <c r="H316" s="729"/>
    </row>
    <row r="317" spans="1:8" x14ac:dyDescent="0.25">
      <c r="A317" s="820" t="s">
        <v>124</v>
      </c>
      <c r="B317" s="820"/>
      <c r="C317" s="820"/>
      <c r="D317" s="820"/>
      <c r="E317" s="820"/>
      <c r="F317" s="820"/>
      <c r="G317" s="820"/>
      <c r="H317" s="729"/>
    </row>
    <row r="318" spans="1:8" x14ac:dyDescent="0.25">
      <c r="A318" s="820" t="s">
        <v>225</v>
      </c>
      <c r="B318" s="820"/>
      <c r="C318" s="820"/>
      <c r="D318" s="820"/>
      <c r="E318" s="820"/>
      <c r="F318" s="820"/>
      <c r="G318" s="820"/>
      <c r="H318" s="729"/>
    </row>
    <row r="319" spans="1:8" x14ac:dyDescent="0.25">
      <c r="A319" s="820" t="s">
        <v>206</v>
      </c>
      <c r="B319" s="820"/>
      <c r="C319" s="820"/>
      <c r="D319" s="820"/>
      <c r="E319" s="820"/>
      <c r="F319" s="820"/>
      <c r="G319" s="820"/>
      <c r="H319" s="729"/>
    </row>
    <row r="320" spans="1:8" x14ac:dyDescent="0.25">
      <c r="A320" s="820" t="s">
        <v>227</v>
      </c>
      <c r="B320" s="820"/>
      <c r="C320" s="820"/>
      <c r="D320" s="820"/>
      <c r="E320" s="820"/>
      <c r="F320" s="820"/>
      <c r="G320" s="820"/>
      <c r="H320" s="729"/>
    </row>
    <row r="321" spans="1:8" x14ac:dyDescent="0.25">
      <c r="A321" s="820" t="s">
        <v>226</v>
      </c>
      <c r="B321" s="820"/>
      <c r="C321" s="820"/>
      <c r="D321" s="820"/>
      <c r="E321" s="820"/>
      <c r="F321" s="820"/>
      <c r="G321" s="820"/>
      <c r="H321" s="729"/>
    </row>
    <row r="322" spans="1:8" x14ac:dyDescent="0.25">
      <c r="A322" s="820" t="s">
        <v>125</v>
      </c>
      <c r="B322" s="820"/>
      <c r="C322" s="820"/>
      <c r="D322" s="820"/>
      <c r="E322" s="820"/>
      <c r="F322" s="820"/>
      <c r="G322" s="820"/>
      <c r="H322" s="729"/>
    </row>
    <row r="323" spans="1:8" x14ac:dyDescent="0.25">
      <c r="A323" s="820" t="s">
        <v>228</v>
      </c>
      <c r="B323" s="820"/>
      <c r="C323" s="820"/>
      <c r="D323" s="820"/>
      <c r="E323" s="820"/>
      <c r="F323" s="820"/>
      <c r="G323" s="820"/>
      <c r="H323" s="729"/>
    </row>
    <row r="324" spans="1:8" x14ac:dyDescent="0.25">
      <c r="A324" s="820" t="s">
        <v>207</v>
      </c>
      <c r="B324" s="820"/>
      <c r="C324" s="820"/>
      <c r="D324" s="820"/>
      <c r="E324" s="820"/>
      <c r="F324" s="820"/>
      <c r="G324" s="820"/>
      <c r="H324" s="729"/>
    </row>
    <row r="325" spans="1:8" x14ac:dyDescent="0.25">
      <c r="A325" s="820" t="s">
        <v>208</v>
      </c>
      <c r="B325" s="820"/>
      <c r="C325" s="820"/>
      <c r="D325" s="820"/>
      <c r="E325" s="820"/>
      <c r="F325" s="820"/>
      <c r="G325" s="820"/>
      <c r="H325" s="729"/>
    </row>
    <row r="326" spans="1:8" x14ac:dyDescent="0.25">
      <c r="A326" s="821" t="s">
        <v>209</v>
      </c>
      <c r="B326" s="821"/>
      <c r="C326" s="821"/>
      <c r="D326" s="821"/>
      <c r="E326" s="821"/>
      <c r="F326" s="821"/>
      <c r="G326" s="821"/>
      <c r="H326" s="729"/>
    </row>
    <row r="327" spans="1:8" x14ac:dyDescent="0.25">
      <c r="A327" s="821" t="s">
        <v>237</v>
      </c>
      <c r="B327" s="821"/>
      <c r="C327" s="821"/>
      <c r="D327" s="821"/>
      <c r="E327" s="821"/>
      <c r="F327" s="821"/>
      <c r="G327" s="821"/>
      <c r="H327" s="729"/>
    </row>
    <row r="328" spans="1:8" x14ac:dyDescent="0.25">
      <c r="A328" s="820" t="s">
        <v>210</v>
      </c>
      <c r="B328" s="820"/>
      <c r="C328" s="820"/>
      <c r="D328" s="820"/>
      <c r="E328" s="820"/>
      <c r="F328" s="820"/>
      <c r="G328" s="820"/>
      <c r="H328" s="729"/>
    </row>
    <row r="329" spans="1:8" x14ac:dyDescent="0.25">
      <c r="A329" s="820" t="s">
        <v>231</v>
      </c>
      <c r="B329" s="820"/>
      <c r="C329" s="820"/>
      <c r="D329" s="820"/>
      <c r="E329" s="820"/>
      <c r="F329" s="820"/>
      <c r="G329" s="820"/>
      <c r="H329" s="729"/>
    </row>
    <row r="330" spans="1:8" x14ac:dyDescent="0.25">
      <c r="A330" s="820" t="s">
        <v>229</v>
      </c>
      <c r="B330" s="820"/>
      <c r="C330" s="820"/>
      <c r="D330" s="820"/>
      <c r="E330" s="820"/>
      <c r="F330" s="820"/>
      <c r="G330" s="820"/>
      <c r="H330" s="729"/>
    </row>
    <row r="331" spans="1:8" x14ac:dyDescent="0.25">
      <c r="A331" s="820" t="s">
        <v>232</v>
      </c>
      <c r="B331" s="820"/>
      <c r="C331" s="820"/>
      <c r="D331" s="820"/>
      <c r="E331" s="820"/>
      <c r="F331" s="820"/>
      <c r="G331" s="820"/>
      <c r="H331" s="729"/>
    </row>
    <row r="332" spans="1:8" x14ac:dyDescent="0.25">
      <c r="A332" s="820" t="s">
        <v>230</v>
      </c>
      <c r="B332" s="820"/>
      <c r="C332" s="820"/>
      <c r="D332" s="820"/>
      <c r="E332" s="820"/>
      <c r="F332" s="820"/>
      <c r="G332" s="820"/>
      <c r="H332" s="729"/>
    </row>
    <row r="333" spans="1:8" x14ac:dyDescent="0.25">
      <c r="A333" s="820" t="s">
        <v>362</v>
      </c>
      <c r="B333" s="820"/>
      <c r="C333" s="820"/>
      <c r="D333" s="820"/>
      <c r="E333" s="820"/>
      <c r="F333" s="207"/>
      <c r="G333" s="207"/>
      <c r="H333" s="729"/>
    </row>
    <row r="334" spans="1:8" x14ac:dyDescent="0.25">
      <c r="A334" s="820" t="s">
        <v>126</v>
      </c>
      <c r="B334" s="820"/>
      <c r="C334" s="820"/>
      <c r="D334" s="820"/>
      <c r="E334" s="820"/>
      <c r="F334" s="820"/>
      <c r="G334" s="820"/>
      <c r="H334" s="729"/>
    </row>
    <row r="335" spans="1:8" x14ac:dyDescent="0.25">
      <c r="A335" s="820" t="s">
        <v>127</v>
      </c>
      <c r="B335" s="820"/>
      <c r="C335" s="820"/>
      <c r="D335" s="820"/>
      <c r="E335" s="820"/>
      <c r="F335" s="820"/>
      <c r="G335" s="820"/>
      <c r="H335" s="729"/>
    </row>
    <row r="336" spans="1:8" x14ac:dyDescent="0.25">
      <c r="A336" s="820" t="s">
        <v>128</v>
      </c>
      <c r="B336" s="820"/>
      <c r="C336" s="820"/>
      <c r="D336" s="820"/>
      <c r="E336" s="820"/>
      <c r="F336" s="820"/>
      <c r="G336" s="820"/>
      <c r="H336" s="729"/>
    </row>
    <row r="337" spans="1:8" x14ac:dyDescent="0.25">
      <c r="A337" s="820" t="s">
        <v>129</v>
      </c>
      <c r="B337" s="820"/>
      <c r="C337" s="820"/>
      <c r="D337" s="820"/>
      <c r="E337" s="820"/>
      <c r="F337" s="820"/>
      <c r="G337" s="820"/>
      <c r="H337" s="729"/>
    </row>
    <row r="338" spans="1:8" x14ac:dyDescent="0.25">
      <c r="A338" s="820" t="s">
        <v>130</v>
      </c>
      <c r="B338" s="820"/>
      <c r="C338" s="820"/>
      <c r="D338" s="820"/>
      <c r="E338" s="820"/>
      <c r="F338" s="820"/>
      <c r="G338" s="820"/>
      <c r="H338" s="729"/>
    </row>
  </sheetData>
  <mergeCells count="42">
    <mergeCell ref="B8:F8"/>
    <mergeCell ref="F2:H2"/>
    <mergeCell ref="F1:H1"/>
    <mergeCell ref="F3:H3"/>
    <mergeCell ref="F4:H4"/>
    <mergeCell ref="A338:G338"/>
    <mergeCell ref="A327:G327"/>
    <mergeCell ref="A328:G328"/>
    <mergeCell ref="A329:G329"/>
    <mergeCell ref="A330:G330"/>
    <mergeCell ref="A331:G331"/>
    <mergeCell ref="A332:G332"/>
    <mergeCell ref="A333:E333"/>
    <mergeCell ref="A334:G334"/>
    <mergeCell ref="A335:G335"/>
    <mergeCell ref="A336:G336"/>
    <mergeCell ref="A337:G337"/>
    <mergeCell ref="A326:G326"/>
    <mergeCell ref="A315:G315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14:G314"/>
    <mergeCell ref="D10:F10"/>
    <mergeCell ref="D40:F40"/>
    <mergeCell ref="D71:F71"/>
    <mergeCell ref="D102:F102"/>
    <mergeCell ref="D134:F134"/>
    <mergeCell ref="D165:F165"/>
    <mergeCell ref="D195:F195"/>
    <mergeCell ref="D225:F225"/>
    <mergeCell ref="D253:F253"/>
    <mergeCell ref="D283:F283"/>
    <mergeCell ref="A313:G313"/>
    <mergeCell ref="B163:F163"/>
  </mergeCells>
  <pageMargins left="0.7" right="0.7" top="0.75" bottom="0.75" header="0.3" footer="0.3"/>
  <pageSetup paperSize="9" scale="59" orientation="portrait" r:id="rId1"/>
  <rowBreaks count="1" manualBreakCount="1">
    <brk id="13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H14" sqref="H14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4"/>
      <c r="B3" s="4"/>
      <c r="C3" s="4"/>
      <c r="D3" s="4"/>
      <c r="E3" s="4"/>
      <c r="F3" s="4"/>
    </row>
    <row r="5" spans="1:6" ht="15.75" x14ac:dyDescent="0.25">
      <c r="A5" s="3"/>
      <c r="B5" s="3"/>
      <c r="C5" s="3" t="s">
        <v>147</v>
      </c>
      <c r="D5" s="3"/>
      <c r="E5" s="3"/>
      <c r="F5" s="3"/>
    </row>
    <row r="6" spans="1:6" ht="16.5" thickBot="1" x14ac:dyDescent="0.3">
      <c r="A6" s="4"/>
      <c r="B6" s="4"/>
      <c r="C6" s="4"/>
      <c r="D6" s="7" t="s">
        <v>148</v>
      </c>
      <c r="E6" s="7"/>
      <c r="F6" s="7"/>
    </row>
    <row r="7" spans="1:6" ht="16.5" thickBot="1" x14ac:dyDescent="0.3">
      <c r="A7" s="50" t="s">
        <v>257</v>
      </c>
      <c r="B7" s="51" t="s">
        <v>387</v>
      </c>
      <c r="C7" s="52" t="s">
        <v>279</v>
      </c>
      <c r="D7" s="53" t="s">
        <v>274</v>
      </c>
      <c r="E7" s="53" t="s">
        <v>280</v>
      </c>
      <c r="F7" s="53" t="s">
        <v>253</v>
      </c>
    </row>
    <row r="8" spans="1:6" ht="32.25" thickBot="1" x14ac:dyDescent="0.3">
      <c r="A8" s="8"/>
      <c r="B8" s="9" t="s">
        <v>149</v>
      </c>
      <c r="C8" s="10" t="s">
        <v>150</v>
      </c>
      <c r="D8" s="10" t="s">
        <v>151</v>
      </c>
      <c r="E8" s="10" t="s">
        <v>152</v>
      </c>
      <c r="F8" s="9" t="s">
        <v>153</v>
      </c>
    </row>
    <row r="9" spans="1:6" ht="16.5" thickBot="1" x14ac:dyDescent="0.3">
      <c r="A9" s="11">
        <v>1</v>
      </c>
      <c r="B9" s="12">
        <v>1738.5</v>
      </c>
      <c r="C9" s="12">
        <v>43.61</v>
      </c>
      <c r="D9" s="12">
        <v>48.769999999999996</v>
      </c>
      <c r="E9" s="12">
        <v>231.77</v>
      </c>
      <c r="F9" s="12">
        <v>1544.9</v>
      </c>
    </row>
    <row r="10" spans="1:6" ht="16.5" thickBot="1" x14ac:dyDescent="0.3">
      <c r="A10" s="13">
        <v>2</v>
      </c>
      <c r="B10" s="12">
        <v>1701.5</v>
      </c>
      <c r="C10" s="12">
        <v>50.716666666666661</v>
      </c>
      <c r="D10" s="12">
        <v>64.123333333333335</v>
      </c>
      <c r="E10" s="12">
        <v>227.97833333333335</v>
      </c>
      <c r="F10" s="12">
        <v>1690.5</v>
      </c>
    </row>
    <row r="11" spans="1:6" ht="16.5" thickBot="1" x14ac:dyDescent="0.3">
      <c r="A11" s="13">
        <v>3</v>
      </c>
      <c r="B11" s="12">
        <v>1768.5</v>
      </c>
      <c r="C11" s="12">
        <v>48.83</v>
      </c>
      <c r="D11" s="12">
        <v>56.510000000000005</v>
      </c>
      <c r="E11" s="12">
        <v>230.01</v>
      </c>
      <c r="F11" s="12">
        <v>1612.4</v>
      </c>
    </row>
    <row r="12" spans="1:6" ht="16.5" thickBot="1" x14ac:dyDescent="0.3">
      <c r="A12" s="13">
        <v>4</v>
      </c>
      <c r="B12" s="12">
        <v>1636.5</v>
      </c>
      <c r="C12" s="12">
        <v>48.446666666666673</v>
      </c>
      <c r="D12" s="12">
        <v>53.271666666666661</v>
      </c>
      <c r="E12" s="12">
        <v>239.48166666666663</v>
      </c>
      <c r="F12" s="12">
        <v>1632.1000000000001</v>
      </c>
    </row>
    <row r="13" spans="1:6" ht="16.5" thickBot="1" x14ac:dyDescent="0.3">
      <c r="A13" s="13">
        <v>5</v>
      </c>
      <c r="B13" s="12">
        <v>1631.5</v>
      </c>
      <c r="C13" s="12">
        <v>48.74666666666667</v>
      </c>
      <c r="D13" s="12">
        <v>52.81333333333334</v>
      </c>
      <c r="E13" s="12">
        <v>234.20833333333331</v>
      </c>
      <c r="F13" s="12">
        <v>1609.8</v>
      </c>
    </row>
    <row r="14" spans="1:6" ht="16.5" thickBot="1" x14ac:dyDescent="0.3">
      <c r="A14" s="13">
        <v>6</v>
      </c>
      <c r="B14" s="12">
        <v>1685.5</v>
      </c>
      <c r="C14" s="12">
        <v>48.97</v>
      </c>
      <c r="D14" s="12">
        <v>55.47</v>
      </c>
      <c r="E14" s="12">
        <v>234.79</v>
      </c>
      <c r="F14" s="12">
        <v>1639</v>
      </c>
    </row>
    <row r="15" spans="1:6" ht="16.5" thickBot="1" x14ac:dyDescent="0.3">
      <c r="A15" s="13">
        <v>7</v>
      </c>
      <c r="B15" s="12">
        <v>1675.5</v>
      </c>
      <c r="C15" s="12">
        <v>48.466666666666669</v>
      </c>
      <c r="D15" s="12">
        <v>55.361666666666672</v>
      </c>
      <c r="E15" s="12">
        <v>232.87166666666667</v>
      </c>
      <c r="F15" s="12">
        <v>1613.9</v>
      </c>
    </row>
    <row r="16" spans="1:6" ht="16.5" thickBot="1" x14ac:dyDescent="0.3">
      <c r="A16" s="13">
        <v>8</v>
      </c>
      <c r="B16" s="12">
        <v>1647.5</v>
      </c>
      <c r="C16" s="12">
        <v>50.011000000000003</v>
      </c>
      <c r="D16" s="12">
        <v>54.051000000000002</v>
      </c>
      <c r="E16" s="12">
        <v>232.52799999999999</v>
      </c>
      <c r="F16" s="12">
        <v>1617.3000000000002</v>
      </c>
    </row>
    <row r="17" spans="1:6" ht="16.5" thickBot="1" x14ac:dyDescent="0.3">
      <c r="A17" s="13">
        <v>9</v>
      </c>
      <c r="B17" s="12">
        <v>1710.5</v>
      </c>
      <c r="C17" s="12">
        <v>46.236666666666665</v>
      </c>
      <c r="D17" s="12">
        <v>52.883333333333333</v>
      </c>
      <c r="E17" s="12">
        <v>240.19833333333335</v>
      </c>
      <c r="F17" s="12">
        <v>1608.8400000000001</v>
      </c>
    </row>
    <row r="18" spans="1:6" ht="15.75" x14ac:dyDescent="0.25">
      <c r="A18" s="13">
        <v>10</v>
      </c>
      <c r="B18" s="12">
        <v>1706.5</v>
      </c>
      <c r="C18" s="12">
        <v>52.046666666666667</v>
      </c>
      <c r="D18" s="12">
        <v>47.087666666666671</v>
      </c>
      <c r="E18" s="12">
        <v>245.11166666666668</v>
      </c>
      <c r="F18" s="12">
        <v>1631.1499999999999</v>
      </c>
    </row>
    <row r="19" spans="1:6" ht="15.75" x14ac:dyDescent="0.25">
      <c r="A19" s="14"/>
      <c r="B19" s="14" t="s">
        <v>1</v>
      </c>
      <c r="C19" s="14"/>
      <c r="D19" s="14"/>
      <c r="E19" s="14"/>
      <c r="F19" s="14"/>
    </row>
    <row r="20" spans="1:6" ht="18.75" x14ac:dyDescent="0.3">
      <c r="A20" s="15" t="s">
        <v>154</v>
      </c>
      <c r="B20" s="14">
        <v>16902</v>
      </c>
      <c r="C20" s="14">
        <v>486.08100000000002</v>
      </c>
      <c r="D20" s="14">
        <v>540.34199999999998</v>
      </c>
      <c r="E20" s="14">
        <v>2348.9479999999999</v>
      </c>
      <c r="F20" s="14">
        <v>16199.890000000001</v>
      </c>
    </row>
    <row r="21" spans="1:6" ht="15.75" x14ac:dyDescent="0.25">
      <c r="A21" s="14" t="s">
        <v>155</v>
      </c>
      <c r="B21" s="14">
        <v>1690.2</v>
      </c>
      <c r="C21" s="14">
        <v>48.6081</v>
      </c>
      <c r="D21" s="14">
        <v>54.034199999999998</v>
      </c>
      <c r="E21" s="14">
        <v>234.89479999999998</v>
      </c>
      <c r="F21" s="14">
        <v>1619.989</v>
      </c>
    </row>
    <row r="22" spans="1:6" ht="16.5" thickBot="1" x14ac:dyDescent="0.3">
      <c r="A22" s="16"/>
      <c r="B22" s="16"/>
      <c r="C22" s="16"/>
      <c r="D22" s="17"/>
      <c r="E22" s="17"/>
      <c r="F22" s="17"/>
    </row>
    <row r="23" spans="1:6" ht="9" customHeight="1" x14ac:dyDescent="0.25"/>
    <row r="24" spans="1:6" ht="93" customHeight="1" x14ac:dyDescent="0.25">
      <c r="A24" s="834"/>
      <c r="B24" s="834"/>
      <c r="C24" s="834"/>
      <c r="D24" s="834"/>
      <c r="E24" s="834"/>
      <c r="F24" s="834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раскл1-3</vt:lpstr>
      <vt:lpstr>свод1-3</vt:lpstr>
      <vt:lpstr>Меню 1-3 лет</vt:lpstr>
      <vt:lpstr>кал1-3</vt:lpstr>
      <vt:lpstr>раскл3-7</vt:lpstr>
      <vt:lpstr>свод 3-7</vt:lpstr>
      <vt:lpstr>Меню 3-7 лет</vt:lpstr>
      <vt:lpstr>кал3-7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2025-11-13T08:41:27Z</dcterms:modified>
</cp:coreProperties>
</file>